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60" windowHeight="7260" activeTab="0"/>
  </bookViews>
  <sheets>
    <sheet name="Results" sheetId="1" r:id="rId1"/>
    <sheet name="Race1" sheetId="2" r:id="rId2"/>
    <sheet name="Race2" sheetId="3" r:id="rId3"/>
    <sheet name="Race3" sheetId="4" r:id="rId4"/>
    <sheet name="Race4" sheetId="5" r:id="rId5"/>
    <sheet name="Race5" sheetId="6" r:id="rId6"/>
    <sheet name="Instructions" sheetId="7" r:id="rId7"/>
  </sheets>
  <definedNames>
    <definedName name="_xlnm.Print_Area" localSheetId="0">'Results'!$A$1:$S$31</definedName>
  </definedNames>
  <calcPr fullCalcOnLoad="1"/>
</workbook>
</file>

<file path=xl/sharedStrings.xml><?xml version="1.0" encoding="utf-8"?>
<sst xmlns="http://schemas.openxmlformats.org/spreadsheetml/2006/main" count="1086" uniqueCount="187">
  <si>
    <t>HELM</t>
  </si>
  <si>
    <t>Race 1</t>
  </si>
  <si>
    <t>Race 2</t>
  </si>
  <si>
    <t>Race 3</t>
  </si>
  <si>
    <t>Points</t>
  </si>
  <si>
    <t>Final Pos'n</t>
  </si>
  <si>
    <t>Boat</t>
  </si>
  <si>
    <t>Enter first initial only</t>
  </si>
  <si>
    <t>Enter surname</t>
  </si>
  <si>
    <t>check name</t>
  </si>
  <si>
    <t>PH</t>
  </si>
  <si>
    <t>Enter class (use space between letters and numbers)</t>
  </si>
  <si>
    <t>Enter sail number</t>
  </si>
  <si>
    <t>check class</t>
  </si>
  <si>
    <t>PY</t>
  </si>
  <si>
    <t>Enter elapsed time, min (or rtd, dsq or dns)</t>
  </si>
  <si>
    <t>and enter elapsed time, s</t>
  </si>
  <si>
    <t>Elapsed time</t>
  </si>
  <si>
    <t>Corrected time, s</t>
  </si>
  <si>
    <t>Position</t>
  </si>
  <si>
    <t>Concat</t>
  </si>
  <si>
    <t>Rslt</t>
  </si>
  <si>
    <t>Intl</t>
  </si>
  <si>
    <t>Ps</t>
  </si>
  <si>
    <t>New/Dupl</t>
  </si>
  <si>
    <t>Race1</t>
  </si>
  <si>
    <t>Add New</t>
  </si>
  <si>
    <t>1.</t>
  </si>
  <si>
    <t>Copy results from race_results file</t>
  </si>
  <si>
    <t xml:space="preserve">2. </t>
  </si>
  <si>
    <t>Use the Paste Special option and paste results as values into the appropriate Race sheet on this spreadsheet</t>
  </si>
  <si>
    <t>3.</t>
  </si>
  <si>
    <t>- Initial</t>
  </si>
  <si>
    <t>- Surname</t>
  </si>
  <si>
    <t>- Boat</t>
  </si>
  <si>
    <t>4.</t>
  </si>
  <si>
    <t>5.</t>
  </si>
  <si>
    <t>Check if there are any sailors with the same overall points and adjust their positions as per the sailing instructions</t>
  </si>
  <si>
    <t>6.</t>
  </si>
  <si>
    <t>Be aware of any family members where they have the same surname and initial - tha calculations will not cater for this, you will need to enter the data manually</t>
  </si>
  <si>
    <r>
      <t xml:space="preserve">These red entries should be people that have not raced in any of the previous races - </t>
    </r>
    <r>
      <rPr>
        <b/>
        <sz val="10"/>
        <rFont val="Arial"/>
        <family val="2"/>
      </rPr>
      <t>please check you have no duplicates and amend any typos as this may cause problems</t>
    </r>
  </si>
  <si>
    <t>.</t>
  </si>
  <si>
    <t>Race 4</t>
  </si>
  <si>
    <t>Race 5</t>
  </si>
  <si>
    <t>Please ensure that you have copied ALL names from races 1- 3 onto the results sheet before entering results from races 4 &amp; 5</t>
  </si>
  <si>
    <t>After all 5 races have been entered, select the data in columns C -R on the results spreadsheet and sort by column R ascending</t>
  </si>
  <si>
    <t>Paste special / Values into yellow cell</t>
  </si>
  <si>
    <t>For Race 1, 2 &amp; 3 if column D is showing red then copy the following data into the appropriate column in the results sheet of this spreadsheet:</t>
  </si>
  <si>
    <t>Enter race results for races 4 &amp; 5 on the appropriate sheets of this spreadsheet</t>
  </si>
  <si>
    <t>For any helms where column D is showing as red copy the data as per 3 above into the Results sheet</t>
  </si>
  <si>
    <t>Instructions for using this spreadsheet to calculate 4 from 5 results</t>
  </si>
  <si>
    <t>m</t>
  </si>
  <si>
    <t>vinson</t>
  </si>
  <si>
    <t>vinson m</t>
  </si>
  <si>
    <t>RS 200</t>
  </si>
  <si>
    <t>V</t>
  </si>
  <si>
    <t>Young</t>
  </si>
  <si>
    <t>Young V</t>
  </si>
  <si>
    <t>Solo</t>
  </si>
  <si>
    <t>t</t>
  </si>
  <si>
    <t>hore</t>
  </si>
  <si>
    <t>hore t</t>
  </si>
  <si>
    <t>solo</t>
  </si>
  <si>
    <t>J</t>
  </si>
  <si>
    <t>harrison</t>
  </si>
  <si>
    <t>harrison J</t>
  </si>
  <si>
    <t>rs 200</t>
  </si>
  <si>
    <t>Jowett</t>
  </si>
  <si>
    <t>Jowett J</t>
  </si>
  <si>
    <t>E</t>
  </si>
  <si>
    <t>pope</t>
  </si>
  <si>
    <t>pope E</t>
  </si>
  <si>
    <t>comet</t>
  </si>
  <si>
    <t>Comet</t>
  </si>
  <si>
    <t>Pepper</t>
  </si>
  <si>
    <t>Pepper E</t>
  </si>
  <si>
    <t>laser</t>
  </si>
  <si>
    <t>Laser</t>
  </si>
  <si>
    <t>s</t>
  </si>
  <si>
    <t>McGuire</t>
  </si>
  <si>
    <t>McGuire s</t>
  </si>
  <si>
    <t>j</t>
  </si>
  <si>
    <t>wilson</t>
  </si>
  <si>
    <t>wilson j</t>
  </si>
  <si>
    <t>c</t>
  </si>
  <si>
    <t>chapman</t>
  </si>
  <si>
    <t>chapman c</t>
  </si>
  <si>
    <t>d</t>
  </si>
  <si>
    <t>glover</t>
  </si>
  <si>
    <t>glover d</t>
  </si>
  <si>
    <t>huckin</t>
  </si>
  <si>
    <t>huckin c</t>
  </si>
  <si>
    <t>commet duo sh</t>
  </si>
  <si>
    <t>error</t>
  </si>
  <si>
    <t>carveth</t>
  </si>
  <si>
    <t>carveth d</t>
  </si>
  <si>
    <t>I</t>
  </si>
  <si>
    <t>sandell</t>
  </si>
  <si>
    <t>sandell I</t>
  </si>
  <si>
    <t xml:space="preserve">Lightning 368 </t>
  </si>
  <si>
    <t>friend</t>
  </si>
  <si>
    <t>friend c</t>
  </si>
  <si>
    <t>clarke</t>
  </si>
  <si>
    <t>clarke t</t>
  </si>
  <si>
    <t>phantom</t>
  </si>
  <si>
    <t>Phantom</t>
  </si>
  <si>
    <t>L</t>
  </si>
  <si>
    <t>Glover (Y)</t>
  </si>
  <si>
    <t>name not recognised - provisional handicap set</t>
  </si>
  <si>
    <t>Topper</t>
  </si>
  <si>
    <t>dean</t>
  </si>
  <si>
    <t>dean j</t>
  </si>
  <si>
    <t>w</t>
  </si>
  <si>
    <t>de'ath</t>
  </si>
  <si>
    <t>de'ath w</t>
  </si>
  <si>
    <t>g</t>
  </si>
  <si>
    <t>lock</t>
  </si>
  <si>
    <t>lock g</t>
  </si>
  <si>
    <t>wray</t>
  </si>
  <si>
    <t>wray j</t>
  </si>
  <si>
    <t>enterprise</t>
  </si>
  <si>
    <t>Enterprise</t>
  </si>
  <si>
    <t>blackman</t>
  </si>
  <si>
    <t>blackman s</t>
  </si>
  <si>
    <t>wanderer</t>
  </si>
  <si>
    <t>Wanderer</t>
  </si>
  <si>
    <t>archer</t>
  </si>
  <si>
    <t>archer d</t>
  </si>
  <si>
    <t>p</t>
  </si>
  <si>
    <t>campion-bye</t>
  </si>
  <si>
    <t>campion-bye p</t>
  </si>
  <si>
    <t>joyes</t>
  </si>
  <si>
    <t>joyes p</t>
  </si>
  <si>
    <t>dns</t>
  </si>
  <si>
    <t/>
  </si>
  <si>
    <t>edmonds</t>
  </si>
  <si>
    <t>edmonds c</t>
  </si>
  <si>
    <t>DNS</t>
  </si>
  <si>
    <t>k</t>
  </si>
  <si>
    <t>gannon</t>
  </si>
  <si>
    <t>gannon k</t>
  </si>
  <si>
    <t>waltham</t>
  </si>
  <si>
    <t>waltham d</t>
  </si>
  <si>
    <t>rtd</t>
  </si>
  <si>
    <t>n</t>
  </si>
  <si>
    <t>taylor</t>
  </si>
  <si>
    <t>taylor n</t>
  </si>
  <si>
    <t>dsq</t>
  </si>
  <si>
    <t>leconte</t>
  </si>
  <si>
    <t>leconte j</t>
  </si>
  <si>
    <t>Comet Duo SH</t>
  </si>
  <si>
    <t>M</t>
  </si>
  <si>
    <t>Vinson</t>
  </si>
  <si>
    <t>Pope</t>
  </si>
  <si>
    <t>Sandell</t>
  </si>
  <si>
    <t>Harrison</t>
  </si>
  <si>
    <t>D</t>
  </si>
  <si>
    <t>Glover</t>
  </si>
  <si>
    <t>T</t>
  </si>
  <si>
    <t>Hore</t>
  </si>
  <si>
    <t>C</t>
  </si>
  <si>
    <t>Friend</t>
  </si>
  <si>
    <t>K</t>
  </si>
  <si>
    <t>Gannon</t>
  </si>
  <si>
    <t>Chapman</t>
  </si>
  <si>
    <t>G</t>
  </si>
  <si>
    <t>Lock</t>
  </si>
  <si>
    <t>S</t>
  </si>
  <si>
    <t>Mcguire</t>
  </si>
  <si>
    <t>Wray</t>
  </si>
  <si>
    <t>Blackman</t>
  </si>
  <si>
    <t>Waltham</t>
  </si>
  <si>
    <t>Edmonds</t>
  </si>
  <si>
    <t>W</t>
  </si>
  <si>
    <t>De'Ath</t>
  </si>
  <si>
    <t>Wilson</t>
  </si>
  <si>
    <t>Carveth</t>
  </si>
  <si>
    <t>Dean</t>
  </si>
  <si>
    <t>Huckin</t>
  </si>
  <si>
    <t>Archer</t>
  </si>
  <si>
    <t>P</t>
  </si>
  <si>
    <t>Campion-Bye</t>
  </si>
  <si>
    <t>Clarke</t>
  </si>
  <si>
    <t>Joyes</t>
  </si>
  <si>
    <t>Leconte</t>
  </si>
  <si>
    <t>N</t>
  </si>
  <si>
    <t>Taylor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</si>
</sst>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4" fillId="2" borderId="2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quotePrefix="1">
      <alignment horizontal="left" wrapText="1"/>
    </xf>
    <xf numFmtId="164" fontId="4" fillId="2" borderId="2" xfId="0" applyNumberFormat="1" applyFont="1" applyFill="1" applyBorder="1" applyAlignment="1" applyProtection="1">
      <alignment/>
      <protection locked="0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" borderId="2" xfId="0" applyFont="1" applyFill="1" applyBorder="1" applyAlignment="1" applyProtection="1" quotePrefix="1">
      <alignment horizontal="left" wrapText="1"/>
      <protection locked="0"/>
    </xf>
    <xf numFmtId="0" fontId="7" fillId="4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/>
      <protection locked="0"/>
    </xf>
    <xf numFmtId="1" fontId="4" fillId="4" borderId="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" fontId="2" fillId="0" borderId="4" xfId="0" applyNumberFormat="1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Continuous" vertic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" borderId="2" xfId="0" applyFont="1" applyFill="1" applyBorder="1" applyAlignment="1" applyProtection="1">
      <alignment wrapText="1"/>
      <protection locked="0"/>
    </xf>
    <xf numFmtId="1" fontId="8" fillId="4" borderId="2" xfId="0" applyNumberFormat="1" applyFont="1" applyFill="1" applyBorder="1" applyAlignment="1" applyProtection="1" quotePrefix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5" fillId="4" borderId="5" xfId="0" applyFont="1" applyFill="1" applyBorder="1" applyAlignment="1" applyProtection="1">
      <alignment/>
      <protection locked="0"/>
    </xf>
    <xf numFmtId="164" fontId="4" fillId="2" borderId="5" xfId="0" applyNumberFormat="1" applyFont="1" applyFill="1" applyBorder="1" applyAlignment="1" applyProtection="1">
      <alignment/>
      <protection locked="0"/>
    </xf>
    <xf numFmtId="1" fontId="4" fillId="4" borderId="5" xfId="0" applyNumberFormat="1" applyFont="1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85725</xdr:rowOff>
    </xdr:from>
    <xdr:to>
      <xdr:col>4</xdr:col>
      <xdr:colOff>390525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866775" y="247650"/>
          <a:ext cx="2000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85725</xdr:rowOff>
    </xdr:from>
    <xdr:to>
      <xdr:col>4</xdr:col>
      <xdr:colOff>400050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904875" y="247650"/>
          <a:ext cx="2000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85725</xdr:rowOff>
    </xdr:from>
    <xdr:to>
      <xdr:col>4</xdr:col>
      <xdr:colOff>400050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1057275" y="247650"/>
          <a:ext cx="952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114300</xdr:rowOff>
    </xdr:from>
    <xdr:to>
      <xdr:col>4</xdr:col>
      <xdr:colOff>400050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990600" y="276225"/>
          <a:ext cx="1619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104775</xdr:rowOff>
    </xdr:from>
    <xdr:to>
      <xdr:col>4</xdr:col>
      <xdr:colOff>400050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19175" y="266700"/>
          <a:ext cx="1333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3"/>
  <sheetViews>
    <sheetView tabSelected="1" zoomScale="85" zoomScaleNormal="85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H18" sqref="AH18"/>
    </sheetView>
  </sheetViews>
  <sheetFormatPr defaultColWidth="9.140625" defaultRowHeight="12.75"/>
  <cols>
    <col min="1" max="1" width="4.00390625" style="1" customWidth="1"/>
    <col min="2" max="2" width="4.00390625" style="1" hidden="1" customWidth="1"/>
    <col min="3" max="3" width="4.00390625" style="42" customWidth="1"/>
    <col min="4" max="4" width="15.7109375" style="43" customWidth="1"/>
    <col min="5" max="5" width="11.140625" style="43" bestFit="1" customWidth="1"/>
    <col min="6" max="10" width="7.421875" style="44" customWidth="1"/>
    <col min="11" max="11" width="10.7109375" style="16" hidden="1" customWidth="1"/>
    <col min="12" max="13" width="3.57421875" style="16" hidden="1" customWidth="1"/>
    <col min="14" max="14" width="3.7109375" style="16" hidden="1" customWidth="1"/>
    <col min="15" max="15" width="3.8515625" style="16" hidden="1" customWidth="1"/>
    <col min="16" max="16" width="3.7109375" style="16" hidden="1" customWidth="1"/>
    <col min="17" max="17" width="1.421875" style="16" customWidth="1"/>
    <col min="18" max="18" width="7.00390625" style="16" customWidth="1"/>
    <col min="19" max="19" width="8.57421875" style="16" customWidth="1"/>
    <col min="20" max="20" width="10.140625" style="0" hidden="1" customWidth="1"/>
    <col min="22" max="27" width="3.140625" style="0" hidden="1" customWidth="1"/>
    <col min="28" max="28" width="4.57421875" style="0" hidden="1" customWidth="1"/>
    <col min="29" max="29" width="4.140625" style="0" hidden="1" customWidth="1"/>
  </cols>
  <sheetData>
    <row r="1" spans="1:19" ht="27" customHeight="1" thickBot="1">
      <c r="A1" s="37" t="s">
        <v>23</v>
      </c>
      <c r="B1" s="2"/>
      <c r="C1" s="38" t="s">
        <v>22</v>
      </c>
      <c r="D1" s="39" t="s">
        <v>0</v>
      </c>
      <c r="E1" s="40" t="s">
        <v>6</v>
      </c>
      <c r="F1" s="41" t="s">
        <v>1</v>
      </c>
      <c r="G1" s="41" t="s">
        <v>2</v>
      </c>
      <c r="H1" s="41" t="s">
        <v>3</v>
      </c>
      <c r="I1" s="41" t="s">
        <v>42</v>
      </c>
      <c r="J1" s="41" t="s">
        <v>43</v>
      </c>
      <c r="K1" s="19" t="s">
        <v>41</v>
      </c>
      <c r="L1" s="20" t="s">
        <v>41</v>
      </c>
      <c r="M1" s="20" t="s">
        <v>41</v>
      </c>
      <c r="N1" s="20" t="s">
        <v>41</v>
      </c>
      <c r="O1" s="20"/>
      <c r="P1" s="20"/>
      <c r="Q1" s="20" t="s">
        <v>41</v>
      </c>
      <c r="R1" s="21" t="s">
        <v>4</v>
      </c>
      <c r="S1" s="28" t="s">
        <v>5</v>
      </c>
    </row>
    <row r="2" spans="1:29" ht="12.75">
      <c r="A2" s="47">
        <v>1</v>
      </c>
      <c r="B2" s="34"/>
      <c r="C2" s="3" t="s">
        <v>55</v>
      </c>
      <c r="D2" s="3" t="s">
        <v>56</v>
      </c>
      <c r="E2" s="3" t="s">
        <v>58</v>
      </c>
      <c r="F2" s="45">
        <f>IF(ISERROR(VLOOKUP(T2,Race1!$A$5:$Q$64,17,FALSE)),($D$63+1),VLOOKUP(T2,Race1!$A$5:$Q$64,17,FALSE))</f>
        <v>2</v>
      </c>
      <c r="G2" s="45">
        <f>IF(ISERROR(VLOOKUP(T2,Race2!$A$5:$Q$64,17,FALSE)),($D$63+1),VLOOKUP(T2,Race2!$A$5:$Q$64,17,FALSE))</f>
        <v>1</v>
      </c>
      <c r="H2" s="45">
        <f>IF(ISERROR(VLOOKUP(T2,Race3!$A$5:$Q$64,17,FALSE)),($D$63+1),VLOOKUP(T2,Race3!$A$5:$Q$64,17,FALSE))</f>
        <v>2</v>
      </c>
      <c r="I2" s="45">
        <f>IF(ISERROR(VLOOKUP(T2,Race4!$A$5:$Q$64,17,FALSE)),($D$63+1),VLOOKUP(T2,Race4!$A$5:$Q$64,17,FALSE))</f>
        <v>3</v>
      </c>
      <c r="J2" s="45">
        <f>IF(ISERROR(VLOOKUP(T2,Race5!$A$5:$Q$64,17,FALSE)),($D$63+1),VLOOKUP(T2,Race5!$A$5:$Q$64,17,FALSE))</f>
        <v>2</v>
      </c>
      <c r="K2" s="24"/>
      <c r="L2" s="22">
        <f>SMALL(F2:J2,1)</f>
        <v>1</v>
      </c>
      <c r="M2" s="22">
        <f>SMALL(F2:J2,2)</f>
        <v>2</v>
      </c>
      <c r="N2" s="22">
        <f>SMALL(F2:J2,3)</f>
        <v>2</v>
      </c>
      <c r="O2" s="23">
        <f>SMALL(F2:J2,4)</f>
        <v>2</v>
      </c>
      <c r="P2" s="23">
        <f>SMALL(F2:J2,5)</f>
        <v>3</v>
      </c>
      <c r="Q2" s="23"/>
      <c r="R2" s="23">
        <f>SUM(L2:O2)</f>
        <v>7</v>
      </c>
      <c r="S2" s="29">
        <v>1</v>
      </c>
      <c r="T2" t="str">
        <f>CONCATENATE(D2,C2)</f>
        <v>YoungV</v>
      </c>
      <c r="V2">
        <f>IF(F2=$D$63+1,"",F2)</f>
        <v>2</v>
      </c>
      <c r="W2">
        <f>IF(G2=$D$63+1,"",G2)</f>
        <v>1</v>
      </c>
      <c r="X2">
        <f>IF(H2=$D$63+1,"",H2)</f>
        <v>2</v>
      </c>
      <c r="Y2">
        <f>IF(I2=$D$63+1,"",I2)</f>
        <v>3</v>
      </c>
      <c r="Z2">
        <f>IF(J2=$D$63+1,"",J2)</f>
        <v>2</v>
      </c>
      <c r="AB2">
        <f>COUNT(V2:X2)</f>
        <v>3</v>
      </c>
      <c r="AC2">
        <f>COUNT(V2:Y2)</f>
        <v>4</v>
      </c>
    </row>
    <row r="3" spans="1:29" ht="12.75">
      <c r="A3" s="48">
        <v>2</v>
      </c>
      <c r="B3" s="35"/>
      <c r="C3" s="3" t="s">
        <v>151</v>
      </c>
      <c r="D3" s="3" t="s">
        <v>152</v>
      </c>
      <c r="E3" s="3" t="s">
        <v>54</v>
      </c>
      <c r="F3" s="45">
        <f>IF(ISERROR(VLOOKUP(T3,Race1!$A$5:$Q$64,17,FALSE)),($D$63+1),VLOOKUP(T3,Race1!$A$5:$Q$64,17,FALSE))</f>
        <v>1</v>
      </c>
      <c r="G3" s="45">
        <f>IF(ISERROR(VLOOKUP(T3,Race2!$A$5:$Q$64,17,FALSE)),($D$63+1),VLOOKUP(T3,Race2!$A$5:$Q$64,17,FALSE))</f>
        <v>4</v>
      </c>
      <c r="H3" s="45">
        <f>IF(ISERROR(VLOOKUP(T3,Race3!$A$5:$Q$64,17,FALSE)),($D$63+1),VLOOKUP(T3,Race3!$A$5:$Q$64,17,FALSE))</f>
        <v>14</v>
      </c>
      <c r="I3" s="45">
        <f>IF(ISERROR(VLOOKUP(T3,Race4!$A$5:$Q$64,17,FALSE)),($D$63+1),VLOOKUP(T3,Race4!$A$5:$Q$64,17,FALSE))</f>
        <v>2</v>
      </c>
      <c r="J3" s="45">
        <f>IF(ISERROR(VLOOKUP(T3,Race5!$A$5:$Q$64,17,FALSE)),($D$63+1),VLOOKUP(T3,Race5!$A$5:$Q$64,17,FALSE))</f>
        <v>3</v>
      </c>
      <c r="K3" s="25"/>
      <c r="L3" s="22">
        <f>SMALL(F3:J3,1)</f>
        <v>1</v>
      </c>
      <c r="M3" s="22">
        <f>SMALL(F3:J3,2)</f>
        <v>2</v>
      </c>
      <c r="N3" s="22">
        <f>SMALL(F3:J3,3)</f>
        <v>3</v>
      </c>
      <c r="O3" s="23">
        <f>SMALL(F3:J3,4)</f>
        <v>4</v>
      </c>
      <c r="P3" s="23">
        <f>SMALL(F3:J3,5)</f>
        <v>14</v>
      </c>
      <c r="Q3" s="23"/>
      <c r="R3" s="23">
        <f>SUM(L3:O3)</f>
        <v>10</v>
      </c>
      <c r="S3" s="29">
        <v>2</v>
      </c>
      <c r="T3" t="str">
        <f aca="true" t="shared" si="0" ref="T3:T61">CONCATENATE(D3,C3)</f>
        <v>VinsonM</v>
      </c>
      <c r="V3">
        <f aca="true" t="shared" si="1" ref="V3:V61">IF(F3=$D$63+1,"",F3)</f>
        <v>1</v>
      </c>
      <c r="W3">
        <f aca="true" t="shared" si="2" ref="W3:W61">IF(G3=$D$63+1,"",G3)</f>
        <v>4</v>
      </c>
      <c r="X3">
        <f aca="true" t="shared" si="3" ref="X3:X61">IF(H3=$D$63+1,"",H3)</f>
        <v>14</v>
      </c>
      <c r="Y3">
        <f aca="true" t="shared" si="4" ref="Y3:Y61">IF(I3=$D$63+1,"",I3)</f>
        <v>2</v>
      </c>
      <c r="Z3">
        <f aca="true" t="shared" si="5" ref="Z3:Z61">IF(J3=$D$63+1,"",J3)</f>
        <v>3</v>
      </c>
      <c r="AB3">
        <f aca="true" t="shared" si="6" ref="AB3:AB46">COUNT(V3:X3)</f>
        <v>3</v>
      </c>
      <c r="AC3">
        <f aca="true" t="shared" si="7" ref="AC3:AC61">COUNT(V3:Y3)</f>
        <v>4</v>
      </c>
    </row>
    <row r="4" spans="1:29" ht="12.75">
      <c r="A4" s="48">
        <v>3</v>
      </c>
      <c r="B4" s="35"/>
      <c r="C4" s="3" t="s">
        <v>63</v>
      </c>
      <c r="D4" s="3" t="s">
        <v>67</v>
      </c>
      <c r="E4" s="3" t="s">
        <v>58</v>
      </c>
      <c r="F4" s="45">
        <f>IF(ISERROR(VLOOKUP(T4,Race1!$A$5:$Q$64,17,FALSE)),($D$63+1),VLOOKUP(T4,Race1!$A$5:$Q$64,17,FALSE))</f>
        <v>5</v>
      </c>
      <c r="G4" s="45">
        <f>IF(ISERROR(VLOOKUP(T4,Race2!$A$5:$Q$64,17,FALSE)),($D$63+1),VLOOKUP(T4,Race2!$A$5:$Q$64,17,FALSE))</f>
        <v>7</v>
      </c>
      <c r="H4" s="45">
        <f>IF(ISERROR(VLOOKUP(T4,Race3!$A$5:$Q$64,17,FALSE)),($D$63+1),VLOOKUP(T4,Race3!$A$5:$Q$64,17,FALSE))</f>
        <v>1</v>
      </c>
      <c r="I4" s="45">
        <f>IF(ISERROR(VLOOKUP(T4,Race4!$A$5:$Q$64,17,FALSE)),($D$63+1),VLOOKUP(T4,Race4!$A$5:$Q$64,17,FALSE))</f>
        <v>4</v>
      </c>
      <c r="J4" s="45">
        <f>IF(ISERROR(VLOOKUP(T4,Race5!$A$5:$Q$64,17,FALSE)),($D$63+1),VLOOKUP(T4,Race5!$A$5:$Q$64,17,FALSE))</f>
        <v>1</v>
      </c>
      <c r="K4" s="24"/>
      <c r="L4" s="22">
        <f>SMALL(F4:J4,1)</f>
        <v>1</v>
      </c>
      <c r="M4" s="22">
        <f>SMALL(F4:J4,2)</f>
        <v>1</v>
      </c>
      <c r="N4" s="22">
        <f>SMALL(F4:J4,3)</f>
        <v>4</v>
      </c>
      <c r="O4" s="23">
        <f>SMALL(F4:J4,4)</f>
        <v>5</v>
      </c>
      <c r="P4" s="23">
        <f>SMALL(F4:J4,5)</f>
        <v>7</v>
      </c>
      <c r="Q4" s="22"/>
      <c r="R4" s="23">
        <f>SUM(L4:O4)</f>
        <v>11</v>
      </c>
      <c r="S4" s="30">
        <v>3</v>
      </c>
      <c r="T4" t="str">
        <f t="shared" si="0"/>
        <v>JowettJ</v>
      </c>
      <c r="V4">
        <f t="shared" si="1"/>
        <v>5</v>
      </c>
      <c r="W4">
        <f t="shared" si="2"/>
        <v>7</v>
      </c>
      <c r="X4">
        <f t="shared" si="3"/>
        <v>1</v>
      </c>
      <c r="Y4">
        <f t="shared" si="4"/>
        <v>4</v>
      </c>
      <c r="Z4">
        <f t="shared" si="5"/>
        <v>1</v>
      </c>
      <c r="AB4">
        <f t="shared" si="6"/>
        <v>3</v>
      </c>
      <c r="AC4">
        <f t="shared" si="7"/>
        <v>4</v>
      </c>
    </row>
    <row r="5" spans="1:29" ht="12.75">
      <c r="A5" s="48">
        <v>4</v>
      </c>
      <c r="B5" s="34"/>
      <c r="C5" s="3" t="s">
        <v>69</v>
      </c>
      <c r="D5" s="3" t="s">
        <v>153</v>
      </c>
      <c r="E5" s="3" t="s">
        <v>73</v>
      </c>
      <c r="F5" s="45">
        <f>IF(ISERROR(VLOOKUP(T5,Race1!$A$5:$Q$64,17,FALSE)),($D$63+1),VLOOKUP(T5,Race1!$A$5:$Q$64,17,FALSE))</f>
        <v>6</v>
      </c>
      <c r="G5" s="45">
        <f>IF(ISERROR(VLOOKUP(T5,Race2!$A$5:$Q$64,17,FALSE)),($D$63+1),VLOOKUP(T5,Race2!$A$5:$Q$64,17,FALSE))</f>
        <v>6</v>
      </c>
      <c r="H5" s="45">
        <f>IF(ISERROR(VLOOKUP(T5,Race3!$A$5:$Q$64,17,FALSE)),($D$63+1),VLOOKUP(T5,Race3!$A$5:$Q$64,17,FALSE))</f>
        <v>6</v>
      </c>
      <c r="I5" s="45">
        <f>IF(ISERROR(VLOOKUP(T5,Race4!$A$5:$Q$64,17,FALSE)),($D$63+1),VLOOKUP(T5,Race4!$A$5:$Q$64,17,FALSE))</f>
        <v>1</v>
      </c>
      <c r="J5" s="45">
        <f>IF(ISERROR(VLOOKUP(T5,Race5!$A$5:$Q$64,17,FALSE)),($D$63+1),VLOOKUP(T5,Race5!$A$5:$Q$64,17,FALSE))</f>
        <v>4</v>
      </c>
      <c r="K5" s="25"/>
      <c r="L5" s="22">
        <f>SMALL(F5:J5,1)</f>
        <v>1</v>
      </c>
      <c r="M5" s="22">
        <f>SMALL(F5:J5,2)</f>
        <v>4</v>
      </c>
      <c r="N5" s="22">
        <f>SMALL(F5:J5,3)</f>
        <v>6</v>
      </c>
      <c r="O5" s="23">
        <f>SMALL(F5:J5,4)</f>
        <v>6</v>
      </c>
      <c r="P5" s="23">
        <f>SMALL(F5:J5,5)</f>
        <v>6</v>
      </c>
      <c r="Q5" s="22"/>
      <c r="R5" s="23">
        <f>SUM(L5:O5)</f>
        <v>17</v>
      </c>
      <c r="S5" s="29">
        <v>4</v>
      </c>
      <c r="T5" t="str">
        <f t="shared" si="0"/>
        <v>PopeE</v>
      </c>
      <c r="V5">
        <f t="shared" si="1"/>
        <v>6</v>
      </c>
      <c r="W5">
        <f t="shared" si="2"/>
        <v>6</v>
      </c>
      <c r="X5">
        <f t="shared" si="3"/>
        <v>6</v>
      </c>
      <c r="Y5">
        <f t="shared" si="4"/>
        <v>1</v>
      </c>
      <c r="Z5">
        <f t="shared" si="5"/>
        <v>4</v>
      </c>
      <c r="AB5">
        <f t="shared" si="6"/>
        <v>3</v>
      </c>
      <c r="AC5">
        <f t="shared" si="7"/>
        <v>4</v>
      </c>
    </row>
    <row r="6" spans="1:29" ht="12.75">
      <c r="A6" s="48">
        <v>5</v>
      </c>
      <c r="B6" s="34"/>
      <c r="C6" s="3" t="s">
        <v>96</v>
      </c>
      <c r="D6" s="3" t="s">
        <v>154</v>
      </c>
      <c r="E6" s="3" t="s">
        <v>99</v>
      </c>
      <c r="F6" s="45">
        <f>IF(ISERROR(VLOOKUP(T6,Race1!$A$5:$Q$64,17,FALSE)),($D$63+1),VLOOKUP(T6,Race1!$A$5:$Q$64,17,FALSE))</f>
        <v>14</v>
      </c>
      <c r="G6" s="45">
        <f>IF(ISERROR(VLOOKUP(T6,Race2!$A$5:$Q$64,17,FALSE)),($D$63+1),VLOOKUP(T6,Race2!$A$5:$Q$64,17,FALSE))</f>
        <v>3</v>
      </c>
      <c r="H6" s="45">
        <f>IF(ISERROR(VLOOKUP(T6,Race3!$A$5:$Q$64,17,FALSE)),($D$63+1),VLOOKUP(T6,Race3!$A$5:$Q$64,17,FALSE))</f>
        <v>8</v>
      </c>
      <c r="I6" s="45">
        <f>IF(ISERROR(VLOOKUP(T6,Race4!$A$5:$Q$64,17,FALSE)),($D$63+1),VLOOKUP(T6,Race4!$A$5:$Q$64,17,FALSE))</f>
        <v>8</v>
      </c>
      <c r="J6" s="45">
        <f>IF(ISERROR(VLOOKUP(T6,Race5!$A$5:$Q$64,17,FALSE)),($D$63+1),VLOOKUP(T6,Race5!$A$5:$Q$64,17,FALSE))</f>
        <v>8</v>
      </c>
      <c r="K6" s="25"/>
      <c r="L6" s="22">
        <f>SMALL(F6:J6,1)</f>
        <v>3</v>
      </c>
      <c r="M6" s="22">
        <f>SMALL(F6:J6,2)</f>
        <v>8</v>
      </c>
      <c r="N6" s="22">
        <f>SMALL(F6:J6,3)</f>
        <v>8</v>
      </c>
      <c r="O6" s="23">
        <f>SMALL(F6:J6,4)</f>
        <v>8</v>
      </c>
      <c r="P6" s="23">
        <f>SMALL(F6:J6,5)</f>
        <v>14</v>
      </c>
      <c r="Q6" s="22"/>
      <c r="R6" s="23">
        <f>SUM(L6:O6)</f>
        <v>27</v>
      </c>
      <c r="S6" s="29">
        <v>5</v>
      </c>
      <c r="T6" t="str">
        <f t="shared" si="0"/>
        <v>SandellI</v>
      </c>
      <c r="V6">
        <f t="shared" si="1"/>
        <v>14</v>
      </c>
      <c r="W6">
        <f t="shared" si="2"/>
        <v>3</v>
      </c>
      <c r="X6">
        <f t="shared" si="3"/>
        <v>8</v>
      </c>
      <c r="Y6">
        <f t="shared" si="4"/>
        <v>8</v>
      </c>
      <c r="Z6">
        <f t="shared" si="5"/>
        <v>8</v>
      </c>
      <c r="AB6">
        <f t="shared" si="6"/>
        <v>3</v>
      </c>
      <c r="AC6">
        <f t="shared" si="7"/>
        <v>4</v>
      </c>
    </row>
    <row r="7" spans="1:29" ht="12.75">
      <c r="A7" s="48">
        <v>6</v>
      </c>
      <c r="B7" s="34"/>
      <c r="C7" s="3" t="s">
        <v>63</v>
      </c>
      <c r="D7" s="3" t="s">
        <v>155</v>
      </c>
      <c r="E7" s="3" t="s">
        <v>66</v>
      </c>
      <c r="F7" s="45">
        <f>IF(ISERROR(VLOOKUP(T7,Race1!$A$5:$Q$64,17,FALSE)),($D$63+1),VLOOKUP(T7,Race1!$A$5:$Q$64,17,FALSE))</f>
        <v>4</v>
      </c>
      <c r="G7" s="45">
        <f>IF(ISERROR(VLOOKUP(T7,Race2!$A$5:$Q$64,17,FALSE)),($D$63+1),VLOOKUP(T7,Race2!$A$5:$Q$64,17,FALSE))</f>
        <v>11</v>
      </c>
      <c r="H7" s="45">
        <f>IF(ISERROR(VLOOKUP(T7,Race3!$A$5:$Q$64,17,FALSE)),($D$63+1),VLOOKUP(T7,Race3!$A$5:$Q$64,17,FALSE))</f>
        <v>7</v>
      </c>
      <c r="I7" s="45">
        <f>IF(ISERROR(VLOOKUP(T7,Race4!$A$5:$Q$64,17,FALSE)),($D$63+1),VLOOKUP(T7,Race4!$A$5:$Q$64,17,FALSE))</f>
        <v>13</v>
      </c>
      <c r="J7" s="45">
        <f>IF(ISERROR(VLOOKUP(T7,Race5!$A$5:$Q$64,17,FALSE)),($D$63+1),VLOOKUP(T7,Race5!$A$5:$Q$64,17,FALSE))</f>
        <v>6</v>
      </c>
      <c r="K7" s="25"/>
      <c r="L7" s="22">
        <f>SMALL(F7:J7,1)</f>
        <v>4</v>
      </c>
      <c r="M7" s="22">
        <f>SMALL(F7:J7,2)</f>
        <v>6</v>
      </c>
      <c r="N7" s="22">
        <f>SMALL(F7:J7,3)</f>
        <v>7</v>
      </c>
      <c r="O7" s="23">
        <f>SMALL(F7:J7,4)</f>
        <v>11</v>
      </c>
      <c r="P7" s="23">
        <f>SMALL(F7:J7,5)</f>
        <v>13</v>
      </c>
      <c r="Q7" s="22"/>
      <c r="R7" s="23">
        <f>SUM(L7:O7)</f>
        <v>28</v>
      </c>
      <c r="S7" s="30">
        <v>6</v>
      </c>
      <c r="T7" t="str">
        <f t="shared" si="0"/>
        <v>HarrisonJ</v>
      </c>
      <c r="V7">
        <f t="shared" si="1"/>
        <v>4</v>
      </c>
      <c r="W7">
        <f t="shared" si="2"/>
        <v>11</v>
      </c>
      <c r="X7">
        <f t="shared" si="3"/>
        <v>7</v>
      </c>
      <c r="Y7">
        <f t="shared" si="4"/>
        <v>13</v>
      </c>
      <c r="Z7">
        <f t="shared" si="5"/>
        <v>6</v>
      </c>
      <c r="AB7">
        <f t="shared" si="6"/>
        <v>3</v>
      </c>
      <c r="AC7">
        <f t="shared" si="7"/>
        <v>4</v>
      </c>
    </row>
    <row r="8" spans="1:29" ht="12.75">
      <c r="A8" s="48">
        <v>7</v>
      </c>
      <c r="B8" s="34"/>
      <c r="C8" s="3" t="s">
        <v>156</v>
      </c>
      <c r="D8" s="3" t="s">
        <v>157</v>
      </c>
      <c r="E8" s="3" t="s">
        <v>77</v>
      </c>
      <c r="F8" s="45">
        <f>IF(ISERROR(VLOOKUP(T8,Race1!$A$5:$Q$64,17,FALSE)),($D$63+1),VLOOKUP(T8,Race1!$A$5:$Q$64,17,FALSE))</f>
        <v>11</v>
      </c>
      <c r="G8" s="45">
        <f>IF(ISERROR(VLOOKUP(T8,Race2!$A$5:$Q$64,17,FALSE)),($D$63+1),VLOOKUP(T8,Race2!$A$5:$Q$64,17,FALSE))</f>
        <v>5</v>
      </c>
      <c r="H8" s="45">
        <f>IF(ISERROR(VLOOKUP(T8,Race3!$A$5:$Q$64,17,FALSE)),($D$63+1),VLOOKUP(T8,Race3!$A$5:$Q$64,17,FALSE))</f>
        <v>9</v>
      </c>
      <c r="I8" s="45">
        <f>IF(ISERROR(VLOOKUP(T8,Race4!$A$5:$Q$64,17,FALSE)),($D$63+1),VLOOKUP(T8,Race4!$A$5:$Q$64,17,FALSE))</f>
        <v>9</v>
      </c>
      <c r="J8" s="45">
        <f>IF(ISERROR(VLOOKUP(T8,Race5!$A$5:$Q$64,17,FALSE)),($D$63+1),VLOOKUP(T8,Race5!$A$5:$Q$64,17,FALSE))</f>
        <v>5</v>
      </c>
      <c r="K8" s="24"/>
      <c r="L8" s="22">
        <f>SMALL(F8:J8,1)</f>
        <v>5</v>
      </c>
      <c r="M8" s="22">
        <f>SMALL(F8:J8,2)</f>
        <v>5</v>
      </c>
      <c r="N8" s="22">
        <f>SMALL(F8:J8,3)</f>
        <v>9</v>
      </c>
      <c r="O8" s="23">
        <f>SMALL(F8:J8,4)</f>
        <v>9</v>
      </c>
      <c r="P8" s="23">
        <f>SMALL(F8:J8,5)</f>
        <v>11</v>
      </c>
      <c r="Q8" s="22"/>
      <c r="R8" s="23">
        <f>SUM(L8:O8)</f>
        <v>28</v>
      </c>
      <c r="S8" s="29">
        <v>7</v>
      </c>
      <c r="T8" t="str">
        <f t="shared" si="0"/>
        <v>GloverD</v>
      </c>
      <c r="V8">
        <f t="shared" si="1"/>
        <v>11</v>
      </c>
      <c r="W8">
        <f t="shared" si="2"/>
        <v>5</v>
      </c>
      <c r="X8">
        <f t="shared" si="3"/>
        <v>9</v>
      </c>
      <c r="Y8">
        <f t="shared" si="4"/>
        <v>9</v>
      </c>
      <c r="Z8">
        <f t="shared" si="5"/>
        <v>5</v>
      </c>
      <c r="AB8">
        <f t="shared" si="6"/>
        <v>3</v>
      </c>
      <c r="AC8">
        <f t="shared" si="7"/>
        <v>4</v>
      </c>
    </row>
    <row r="9" spans="1:29" ht="12.75">
      <c r="A9" s="48">
        <v>8</v>
      </c>
      <c r="B9" s="34"/>
      <c r="C9" s="3" t="s">
        <v>69</v>
      </c>
      <c r="D9" s="3" t="s">
        <v>74</v>
      </c>
      <c r="E9" s="3" t="s">
        <v>77</v>
      </c>
      <c r="F9" s="45">
        <f>IF(ISERROR(VLOOKUP(T9,Race1!$A$5:$Q$64,17,FALSE)),($D$63+1),VLOOKUP(T9,Race1!$A$5:$Q$64,17,FALSE))</f>
        <v>7</v>
      </c>
      <c r="G9" s="45">
        <f>IF(ISERROR(VLOOKUP(T9,Race2!$A$5:$Q$64,17,FALSE)),($D$63+1),VLOOKUP(T9,Race2!$A$5:$Q$64,17,FALSE))</f>
        <v>12</v>
      </c>
      <c r="H9" s="45">
        <f>IF(ISERROR(VLOOKUP(T9,Race3!$A$5:$Q$64,17,FALSE)),($D$63+1),VLOOKUP(T9,Race3!$A$5:$Q$64,17,FALSE))</f>
        <v>4</v>
      </c>
      <c r="I9" s="45">
        <f>IF(ISERROR(VLOOKUP(T9,Race4!$A$5:$Q$64,17,FALSE)),($D$63+1),VLOOKUP(T9,Race4!$A$5:$Q$64,17,FALSE))</f>
        <v>10</v>
      </c>
      <c r="J9" s="45">
        <f>IF(ISERROR(VLOOKUP(T9,Race5!$A$5:$Q$64,17,FALSE)),($D$63+1),VLOOKUP(T9,Race5!$A$5:$Q$64,17,FALSE))</f>
        <v>9</v>
      </c>
      <c r="K9" s="24"/>
      <c r="L9" s="22">
        <f>SMALL(F9:J9,1)</f>
        <v>4</v>
      </c>
      <c r="M9" s="22">
        <f>SMALL(F9:J9,2)</f>
        <v>7</v>
      </c>
      <c r="N9" s="22">
        <f>SMALL(F9:J9,3)</f>
        <v>9</v>
      </c>
      <c r="O9" s="23">
        <f>SMALL(F9:J9,4)</f>
        <v>10</v>
      </c>
      <c r="P9" s="23">
        <f>SMALL(F9:J9,5)</f>
        <v>12</v>
      </c>
      <c r="Q9" s="22"/>
      <c r="R9" s="23">
        <f>SUM(L9:O9)</f>
        <v>30</v>
      </c>
      <c r="S9" s="29">
        <v>8</v>
      </c>
      <c r="T9" t="str">
        <f t="shared" si="0"/>
        <v>PepperE</v>
      </c>
      <c r="V9">
        <f t="shared" si="1"/>
        <v>7</v>
      </c>
      <c r="W9">
        <f t="shared" si="2"/>
        <v>12</v>
      </c>
      <c r="X9">
        <f t="shared" si="3"/>
        <v>4</v>
      </c>
      <c r="Y9">
        <f t="shared" si="4"/>
        <v>10</v>
      </c>
      <c r="Z9">
        <f t="shared" si="5"/>
        <v>9</v>
      </c>
      <c r="AB9">
        <f t="shared" si="6"/>
        <v>3</v>
      </c>
      <c r="AC9">
        <f t="shared" si="7"/>
        <v>4</v>
      </c>
    </row>
    <row r="10" spans="1:29" ht="12.75">
      <c r="A10" s="48">
        <v>9</v>
      </c>
      <c r="B10" s="34"/>
      <c r="C10" s="3" t="s">
        <v>158</v>
      </c>
      <c r="D10" s="3" t="s">
        <v>159</v>
      </c>
      <c r="E10" s="4" t="s">
        <v>62</v>
      </c>
      <c r="F10" s="45">
        <f>IF(ISERROR(VLOOKUP(T10,Race1!$A$5:$Q$64,17,FALSE)),($D$63+1),VLOOKUP(T10,Race1!$A$5:$Q$64,17,FALSE))</f>
        <v>3</v>
      </c>
      <c r="G10" s="45">
        <f>IF(ISERROR(VLOOKUP(T10,Race2!$A$5:$Q$64,17,FALSE)),($D$63+1),VLOOKUP(T10,Race2!$A$5:$Q$64,17,FALSE))</f>
        <v>2</v>
      </c>
      <c r="H10" s="45">
        <f>IF(ISERROR(VLOOKUP(T10,Race3!$A$5:$Q$64,17,FALSE)),($D$63+1),VLOOKUP(T10,Race3!$A$5:$Q$64,17,FALSE))</f>
        <v>3</v>
      </c>
      <c r="I10" s="45">
        <f>IF(ISERROR(VLOOKUP(T10,Race4!$A$5:$Q$64,17,FALSE)),($D$63+1),VLOOKUP(T10,Race4!$A$5:$Q$64,17,FALSE))</f>
        <v>31</v>
      </c>
      <c r="J10" s="45">
        <f>IF(ISERROR(VLOOKUP(T10,Race5!$A$5:$Q$64,17,FALSE)),($D$63+1),VLOOKUP(T10,Race5!$A$5:$Q$64,17,FALSE))</f>
        <v>31</v>
      </c>
      <c r="K10" s="24"/>
      <c r="L10" s="22">
        <f>SMALL(F10:J10,1)</f>
        <v>2</v>
      </c>
      <c r="M10" s="22">
        <f>SMALL(F10:J10,2)</f>
        <v>3</v>
      </c>
      <c r="N10" s="22">
        <f>SMALL(F10:J10,3)</f>
        <v>3</v>
      </c>
      <c r="O10" s="23">
        <f>SMALL(F10:J10,4)</f>
        <v>31</v>
      </c>
      <c r="P10" s="23">
        <f>SMALL(F10:J10,5)</f>
        <v>31</v>
      </c>
      <c r="Q10" s="22"/>
      <c r="R10" s="23">
        <f>SUM(L10:O10)</f>
        <v>39</v>
      </c>
      <c r="S10" s="30">
        <v>9</v>
      </c>
      <c r="T10" t="str">
        <f t="shared" si="0"/>
        <v>HoreT</v>
      </c>
      <c r="V10">
        <f t="shared" si="1"/>
        <v>3</v>
      </c>
      <c r="W10">
        <f t="shared" si="2"/>
        <v>2</v>
      </c>
      <c r="X10">
        <f t="shared" si="3"/>
        <v>3</v>
      </c>
      <c r="Y10">
        <f t="shared" si="4"/>
      </c>
      <c r="Z10">
        <f t="shared" si="5"/>
      </c>
      <c r="AB10">
        <f t="shared" si="6"/>
        <v>3</v>
      </c>
      <c r="AC10">
        <f t="shared" si="7"/>
        <v>3</v>
      </c>
    </row>
    <row r="11" spans="1:29" ht="12.75">
      <c r="A11" s="48">
        <v>10</v>
      </c>
      <c r="B11" s="34"/>
      <c r="C11" s="3" t="s">
        <v>160</v>
      </c>
      <c r="D11" s="3" t="s">
        <v>161</v>
      </c>
      <c r="E11" s="3" t="s">
        <v>77</v>
      </c>
      <c r="F11" s="45">
        <f>IF(ISERROR(VLOOKUP(T11,Race1!$A$5:$Q$64,17,FALSE)),($D$63+1),VLOOKUP(T11,Race1!$A$5:$Q$64,17,FALSE))</f>
        <v>15</v>
      </c>
      <c r="G11" s="45">
        <f>IF(ISERROR(VLOOKUP(T11,Race2!$A$5:$Q$64,17,FALSE)),($D$63+1),VLOOKUP(T11,Race2!$A$5:$Q$64,17,FALSE))</f>
        <v>8</v>
      </c>
      <c r="H11" s="45">
        <f>IF(ISERROR(VLOOKUP(T11,Race3!$A$5:$Q$64,17,FALSE)),($D$63+1),VLOOKUP(T11,Race3!$A$5:$Q$64,17,FALSE))</f>
        <v>10</v>
      </c>
      <c r="I11" s="45">
        <f>IF(ISERROR(VLOOKUP(T11,Race4!$A$5:$Q$64,17,FALSE)),($D$63+1),VLOOKUP(T11,Race4!$A$5:$Q$64,17,FALSE))</f>
        <v>31</v>
      </c>
      <c r="J11" s="45">
        <f>IF(ISERROR(VLOOKUP(T11,Race5!$A$5:$Q$64,17,FALSE)),($D$63+1),VLOOKUP(T11,Race5!$A$5:$Q$64,17,FALSE))</f>
        <v>12</v>
      </c>
      <c r="K11" s="24"/>
      <c r="L11" s="22">
        <f>SMALL(F11:J11,1)</f>
        <v>8</v>
      </c>
      <c r="M11" s="22">
        <f>SMALL(F11:J11,2)</f>
        <v>10</v>
      </c>
      <c r="N11" s="22">
        <f>SMALL(F11:J11,3)</f>
        <v>12</v>
      </c>
      <c r="O11" s="23">
        <f>SMALL(F11:J11,4)</f>
        <v>15</v>
      </c>
      <c r="P11" s="23">
        <f>SMALL(F11:J11,5)</f>
        <v>31</v>
      </c>
      <c r="Q11" s="22"/>
      <c r="R11" s="23">
        <f>SUM(L11:O11)</f>
        <v>45</v>
      </c>
      <c r="S11" s="29">
        <v>10</v>
      </c>
      <c r="T11" t="str">
        <f t="shared" si="0"/>
        <v>FriendC</v>
      </c>
      <c r="V11">
        <f t="shared" si="1"/>
        <v>15</v>
      </c>
      <c r="W11">
        <f t="shared" si="2"/>
        <v>8</v>
      </c>
      <c r="X11">
        <f t="shared" si="3"/>
        <v>10</v>
      </c>
      <c r="Y11">
        <f t="shared" si="4"/>
      </c>
      <c r="Z11">
        <f t="shared" si="5"/>
        <v>12</v>
      </c>
      <c r="AB11">
        <f t="shared" si="6"/>
        <v>3</v>
      </c>
      <c r="AC11">
        <f t="shared" si="7"/>
        <v>3</v>
      </c>
    </row>
    <row r="12" spans="1:29" ht="12.75">
      <c r="A12" s="48">
        <v>11</v>
      </c>
      <c r="B12" s="34"/>
      <c r="C12" s="3" t="s">
        <v>106</v>
      </c>
      <c r="D12" s="3" t="s">
        <v>107</v>
      </c>
      <c r="E12" s="3" t="s">
        <v>109</v>
      </c>
      <c r="F12" s="45">
        <f>IF(ISERROR(VLOOKUP(T12,Race1!$A$5:$Q$64,17,FALSE)),($D$63+1),VLOOKUP(T12,Race1!$A$5:$Q$64,17,FALSE))</f>
        <v>17</v>
      </c>
      <c r="G12" s="45">
        <f>IF(ISERROR(VLOOKUP(T12,Race2!$A$5:$Q$64,17,FALSE)),($D$63+1),VLOOKUP(T12,Race2!$A$5:$Q$64,17,FALSE))</f>
        <v>23</v>
      </c>
      <c r="H12" s="45">
        <f>IF(ISERROR(VLOOKUP(T12,Race3!$A$5:$Q$64,17,FALSE)),($D$63+1),VLOOKUP(T12,Race3!$A$5:$Q$64,17,FALSE))</f>
        <v>18</v>
      </c>
      <c r="I12" s="45">
        <f>IF(ISERROR(VLOOKUP(T12,Race4!$A$5:$Q$64,17,FALSE)),($D$63+1),VLOOKUP(T12,Race4!$A$5:$Q$64,17,FALSE))</f>
        <v>5</v>
      </c>
      <c r="J12" s="45">
        <f>IF(ISERROR(VLOOKUP(T12,Race5!$A$5:$Q$64,17,FALSE)),($D$63+1),VLOOKUP(T12,Race5!$A$5:$Q$64,17,FALSE))</f>
        <v>10</v>
      </c>
      <c r="K12" s="24"/>
      <c r="L12" s="22">
        <f>SMALL(F12:J12,1)</f>
        <v>5</v>
      </c>
      <c r="M12" s="22">
        <f>SMALL(F12:J12,2)</f>
        <v>10</v>
      </c>
      <c r="N12" s="22">
        <f>SMALL(F12:J12,3)</f>
        <v>17</v>
      </c>
      <c r="O12" s="23">
        <f>SMALL(F12:J12,4)</f>
        <v>18</v>
      </c>
      <c r="P12" s="23">
        <f>SMALL(F12:J12,5)</f>
        <v>23</v>
      </c>
      <c r="Q12" s="22"/>
      <c r="R12" s="23">
        <f>SUM(L12:O12)</f>
        <v>50</v>
      </c>
      <c r="S12" s="29">
        <v>11</v>
      </c>
      <c r="T12" t="str">
        <f t="shared" si="0"/>
        <v>Glover (Y)L</v>
      </c>
      <c r="V12">
        <f t="shared" si="1"/>
        <v>17</v>
      </c>
      <c r="W12">
        <f t="shared" si="2"/>
        <v>23</v>
      </c>
      <c r="X12">
        <f t="shared" si="3"/>
        <v>18</v>
      </c>
      <c r="Y12">
        <f t="shared" si="4"/>
        <v>5</v>
      </c>
      <c r="Z12">
        <f t="shared" si="5"/>
        <v>10</v>
      </c>
      <c r="AB12">
        <f t="shared" si="6"/>
        <v>3</v>
      </c>
      <c r="AC12">
        <f t="shared" si="7"/>
        <v>4</v>
      </c>
    </row>
    <row r="13" spans="1:29" ht="12.75">
      <c r="A13" s="48">
        <v>12</v>
      </c>
      <c r="B13" s="34"/>
      <c r="C13" s="3" t="s">
        <v>162</v>
      </c>
      <c r="D13" s="3" t="s">
        <v>163</v>
      </c>
      <c r="E13" s="3" t="s">
        <v>77</v>
      </c>
      <c r="F13" s="45">
        <f>IF(ISERROR(VLOOKUP(T13,Race1!$A$5:$Q$64,17,FALSE)),($D$63+1),VLOOKUP(T13,Race1!$A$5:$Q$64,17,FALSE))</f>
        <v>31</v>
      </c>
      <c r="G13" s="45">
        <f>IF(ISERROR(VLOOKUP(T13,Race2!$A$5:$Q$64,17,FALSE)),($D$63+1),VLOOKUP(T13,Race2!$A$5:$Q$64,17,FALSE))</f>
        <v>31</v>
      </c>
      <c r="H13" s="45">
        <f>IF(ISERROR(VLOOKUP(T13,Race3!$A$5:$Q$64,17,FALSE)),($D$63+1),VLOOKUP(T13,Race3!$A$5:$Q$64,17,FALSE))</f>
        <v>13</v>
      </c>
      <c r="I13" s="45">
        <f>IF(ISERROR(VLOOKUP(T13,Race4!$A$5:$Q$64,17,FALSE)),($D$63+1),VLOOKUP(T13,Race4!$A$5:$Q$64,17,FALSE))</f>
        <v>6</v>
      </c>
      <c r="J13" s="45">
        <f>IF(ISERROR(VLOOKUP(T13,Race5!$A$5:$Q$64,17,FALSE)),($D$63+1),VLOOKUP(T13,Race5!$A$5:$Q$64,17,FALSE))</f>
        <v>7</v>
      </c>
      <c r="K13" s="24"/>
      <c r="L13" s="22">
        <f>SMALL(F13:J13,1)</f>
        <v>6</v>
      </c>
      <c r="M13" s="22">
        <f>SMALL(F13:J13,2)</f>
        <v>7</v>
      </c>
      <c r="N13" s="22">
        <f>SMALL(F13:J13,3)</f>
        <v>13</v>
      </c>
      <c r="O13" s="23">
        <f>SMALL(F13:J13,4)</f>
        <v>31</v>
      </c>
      <c r="P13" s="23">
        <f>SMALL(F13:J13,5)</f>
        <v>31</v>
      </c>
      <c r="Q13" s="22"/>
      <c r="R13" s="23">
        <f>SUM(L13:O13)</f>
        <v>57</v>
      </c>
      <c r="S13" s="30">
        <v>12</v>
      </c>
      <c r="T13" t="str">
        <f t="shared" si="0"/>
        <v>GannonK</v>
      </c>
      <c r="V13">
        <f t="shared" si="1"/>
      </c>
      <c r="W13">
        <f t="shared" si="2"/>
      </c>
      <c r="X13">
        <f t="shared" si="3"/>
        <v>13</v>
      </c>
      <c r="Y13">
        <f t="shared" si="4"/>
        <v>6</v>
      </c>
      <c r="Z13">
        <f t="shared" si="5"/>
        <v>7</v>
      </c>
      <c r="AB13">
        <f t="shared" si="6"/>
        <v>1</v>
      </c>
      <c r="AC13">
        <f t="shared" si="7"/>
        <v>2</v>
      </c>
    </row>
    <row r="14" spans="1:29" ht="12.75">
      <c r="A14" s="48">
        <v>13</v>
      </c>
      <c r="B14" s="34"/>
      <c r="C14" s="3" t="s">
        <v>160</v>
      </c>
      <c r="D14" s="3" t="s">
        <v>164</v>
      </c>
      <c r="E14" s="3" t="s">
        <v>73</v>
      </c>
      <c r="F14" s="45">
        <f>IF(ISERROR(VLOOKUP(T14,Race1!$A$5:$Q$64,17,FALSE)),($D$63+1),VLOOKUP(T14,Race1!$A$5:$Q$64,17,FALSE))</f>
        <v>10</v>
      </c>
      <c r="G14" s="45">
        <f>IF(ISERROR(VLOOKUP(T14,Race2!$A$5:$Q$64,17,FALSE)),($D$63+1),VLOOKUP(T14,Race2!$A$5:$Q$64,17,FALSE))</f>
        <v>13</v>
      </c>
      <c r="H14" s="45">
        <f>IF(ISERROR(VLOOKUP(T14,Race3!$A$5:$Q$64,17,FALSE)),($D$63+1),VLOOKUP(T14,Race3!$A$5:$Q$64,17,FALSE))</f>
        <v>5</v>
      </c>
      <c r="I14" s="45">
        <f>IF(ISERROR(VLOOKUP(T14,Race4!$A$5:$Q$64,17,FALSE)),($D$63+1),VLOOKUP(T14,Race4!$A$5:$Q$64,17,FALSE))</f>
        <v>31</v>
      </c>
      <c r="J14" s="45">
        <f>IF(ISERROR(VLOOKUP(T14,Race5!$A$5:$Q$64,17,FALSE)),($D$63+1),VLOOKUP(T14,Race5!$A$5:$Q$64,17,FALSE))</f>
        <v>31</v>
      </c>
      <c r="K14" s="25"/>
      <c r="L14" s="22">
        <f>SMALL(F14:J14,1)</f>
        <v>5</v>
      </c>
      <c r="M14" s="22">
        <f>SMALL(F14:J14,2)</f>
        <v>10</v>
      </c>
      <c r="N14" s="22">
        <f>SMALL(F14:J14,3)</f>
        <v>13</v>
      </c>
      <c r="O14" s="23">
        <f>SMALL(F14:J14,4)</f>
        <v>31</v>
      </c>
      <c r="P14" s="23">
        <f>SMALL(F14:J14,5)</f>
        <v>31</v>
      </c>
      <c r="Q14" s="22"/>
      <c r="R14" s="23">
        <f>SUM(L14:O14)</f>
        <v>59</v>
      </c>
      <c r="S14" s="29">
        <v>13</v>
      </c>
      <c r="T14" t="str">
        <f t="shared" si="0"/>
        <v>ChapmanC</v>
      </c>
      <c r="V14">
        <f t="shared" si="1"/>
        <v>10</v>
      </c>
      <c r="W14">
        <f t="shared" si="2"/>
        <v>13</v>
      </c>
      <c r="X14">
        <f t="shared" si="3"/>
        <v>5</v>
      </c>
      <c r="Y14">
        <f t="shared" si="4"/>
      </c>
      <c r="Z14">
        <f t="shared" si="5"/>
      </c>
      <c r="AB14">
        <f t="shared" si="6"/>
        <v>3</v>
      </c>
      <c r="AC14">
        <f t="shared" si="7"/>
        <v>3</v>
      </c>
    </row>
    <row r="15" spans="1:29" ht="12.75">
      <c r="A15" s="48">
        <v>14</v>
      </c>
      <c r="B15" s="34"/>
      <c r="C15" s="3" t="s">
        <v>165</v>
      </c>
      <c r="D15" s="3" t="s">
        <v>166</v>
      </c>
      <c r="E15" s="3" t="s">
        <v>77</v>
      </c>
      <c r="F15" s="45">
        <f>IF(ISERROR(VLOOKUP(T15,Race1!$A$5:$Q$64,17,FALSE)),($D$63+1),VLOOKUP(T15,Race1!$A$5:$Q$64,17,FALSE))</f>
        <v>20</v>
      </c>
      <c r="G15" s="45">
        <f>IF(ISERROR(VLOOKUP(T15,Race2!$A$5:$Q$64,17,FALSE)),($D$63+1),VLOOKUP(T15,Race2!$A$5:$Q$64,17,FALSE))</f>
        <v>18</v>
      </c>
      <c r="H15" s="45">
        <f>IF(ISERROR(VLOOKUP(T15,Race3!$A$5:$Q$64,17,FALSE)),($D$63+1),VLOOKUP(T15,Race3!$A$5:$Q$64,17,FALSE))</f>
        <v>19</v>
      </c>
      <c r="I15" s="45">
        <f>IF(ISERROR(VLOOKUP(T15,Race4!$A$5:$Q$64,17,FALSE)),($D$63+1),VLOOKUP(T15,Race4!$A$5:$Q$64,17,FALSE))</f>
        <v>12</v>
      </c>
      <c r="J15" s="45">
        <f>IF(ISERROR(VLOOKUP(T15,Race5!$A$5:$Q$64,17,FALSE)),($D$63+1),VLOOKUP(T15,Race5!$A$5:$Q$64,17,FALSE))</f>
        <v>14</v>
      </c>
      <c r="K15" s="24"/>
      <c r="L15" s="22">
        <f>SMALL(F15:J15,1)</f>
        <v>12</v>
      </c>
      <c r="M15" s="22">
        <f>SMALL(F15:J15,2)</f>
        <v>14</v>
      </c>
      <c r="N15" s="22">
        <f>SMALL(F15:J15,3)</f>
        <v>18</v>
      </c>
      <c r="O15" s="23">
        <f>SMALL(F15:J15,4)</f>
        <v>19</v>
      </c>
      <c r="P15" s="23">
        <f>SMALL(F15:J15,5)</f>
        <v>20</v>
      </c>
      <c r="Q15" s="22"/>
      <c r="R15" s="23">
        <f>SUM(L15:O15)</f>
        <v>63</v>
      </c>
      <c r="S15" s="29">
        <v>14</v>
      </c>
      <c r="T15" t="str">
        <f t="shared" si="0"/>
        <v>LockG</v>
      </c>
      <c r="V15">
        <f t="shared" si="1"/>
        <v>20</v>
      </c>
      <c r="W15">
        <f t="shared" si="2"/>
        <v>18</v>
      </c>
      <c r="X15">
        <f t="shared" si="3"/>
        <v>19</v>
      </c>
      <c r="Y15">
        <f t="shared" si="4"/>
        <v>12</v>
      </c>
      <c r="Z15">
        <f t="shared" si="5"/>
        <v>14</v>
      </c>
      <c r="AB15">
        <f t="shared" si="6"/>
        <v>3</v>
      </c>
      <c r="AC15">
        <f t="shared" si="7"/>
        <v>4</v>
      </c>
    </row>
    <row r="16" spans="1:29" ht="12.75">
      <c r="A16" s="48">
        <v>15</v>
      </c>
      <c r="B16" s="34"/>
      <c r="C16" s="3" t="s">
        <v>167</v>
      </c>
      <c r="D16" s="3" t="s">
        <v>168</v>
      </c>
      <c r="E16" s="3" t="s">
        <v>77</v>
      </c>
      <c r="F16" s="45">
        <f>IF(ISERROR(VLOOKUP(T16,Race1!$A$5:$Q$64,17,FALSE)),($D$63+1),VLOOKUP(T16,Race1!$A$5:$Q$64,17,FALSE))</f>
        <v>8</v>
      </c>
      <c r="G16" s="45">
        <f>IF(ISERROR(VLOOKUP(T16,Race2!$A$5:$Q$64,17,FALSE)),($D$63+1),VLOOKUP(T16,Race2!$A$5:$Q$64,17,FALSE))</f>
        <v>9</v>
      </c>
      <c r="H16" s="45">
        <f>IF(ISERROR(VLOOKUP(T16,Race3!$A$5:$Q$64,17,FALSE)),($D$63+1),VLOOKUP(T16,Race3!$A$5:$Q$64,17,FALSE))</f>
        <v>16</v>
      </c>
      <c r="I16" s="45">
        <f>IF(ISERROR(VLOOKUP(T16,Race4!$A$5:$Q$64,17,FALSE)),($D$63+1),VLOOKUP(T16,Race4!$A$5:$Q$64,17,FALSE))</f>
        <v>31</v>
      </c>
      <c r="J16" s="45">
        <f>IF(ISERROR(VLOOKUP(T16,Race5!$A$5:$Q$64,17,FALSE)),($D$63+1),VLOOKUP(T16,Race5!$A$5:$Q$64,17,FALSE))</f>
        <v>31</v>
      </c>
      <c r="K16" s="24"/>
      <c r="L16" s="22">
        <f>SMALL(F16:J16,1)</f>
        <v>8</v>
      </c>
      <c r="M16" s="22">
        <f>SMALL(F16:J16,2)</f>
        <v>9</v>
      </c>
      <c r="N16" s="22">
        <f>SMALL(F16:J16,3)</f>
        <v>16</v>
      </c>
      <c r="O16" s="23">
        <f>SMALL(F16:J16,4)</f>
        <v>31</v>
      </c>
      <c r="P16" s="23">
        <f>SMALL(F16:J16,5)</f>
        <v>31</v>
      </c>
      <c r="Q16" s="22"/>
      <c r="R16" s="23">
        <f>SUM(L16:O16)</f>
        <v>64</v>
      </c>
      <c r="S16" s="30">
        <v>15</v>
      </c>
      <c r="T16" t="str">
        <f t="shared" si="0"/>
        <v>McguireS</v>
      </c>
      <c r="V16">
        <f t="shared" si="1"/>
        <v>8</v>
      </c>
      <c r="W16">
        <f t="shared" si="2"/>
        <v>9</v>
      </c>
      <c r="X16">
        <f t="shared" si="3"/>
        <v>16</v>
      </c>
      <c r="Y16">
        <f t="shared" si="4"/>
      </c>
      <c r="Z16">
        <f t="shared" si="5"/>
      </c>
      <c r="AB16">
        <f t="shared" si="6"/>
        <v>3</v>
      </c>
      <c r="AC16">
        <f t="shared" si="7"/>
        <v>3</v>
      </c>
    </row>
    <row r="17" spans="1:29" ht="12.75">
      <c r="A17" s="48">
        <v>16</v>
      </c>
      <c r="B17" s="34"/>
      <c r="C17" s="3" t="s">
        <v>63</v>
      </c>
      <c r="D17" s="3" t="s">
        <v>169</v>
      </c>
      <c r="E17" s="3" t="s">
        <v>121</v>
      </c>
      <c r="F17" s="45">
        <f>IF(ISERROR(VLOOKUP(T17,Race1!$A$5:$Q$64,17,FALSE)),($D$63+1),VLOOKUP(T17,Race1!$A$5:$Q$64,17,FALSE))</f>
        <v>21</v>
      </c>
      <c r="G17" s="45">
        <f>IF(ISERROR(VLOOKUP(T17,Race2!$A$5:$Q$64,17,FALSE)),($D$63+1),VLOOKUP(T17,Race2!$A$5:$Q$64,17,FALSE))</f>
        <v>19</v>
      </c>
      <c r="H17" s="45">
        <f>IF(ISERROR(VLOOKUP(T17,Race3!$A$5:$Q$64,17,FALSE)),($D$63+1),VLOOKUP(T17,Race3!$A$5:$Q$64,17,FALSE))</f>
        <v>15</v>
      </c>
      <c r="I17" s="45">
        <f>IF(ISERROR(VLOOKUP(T17,Race4!$A$5:$Q$64,17,FALSE)),($D$63+1),VLOOKUP(T17,Race4!$A$5:$Q$64,17,FALSE))</f>
        <v>11</v>
      </c>
      <c r="J17" s="45">
        <f>IF(ISERROR(VLOOKUP(T17,Race5!$A$5:$Q$64,17,FALSE)),($D$63+1),VLOOKUP(T17,Race5!$A$5:$Q$64,17,FALSE))</f>
        <v>31</v>
      </c>
      <c r="K17" s="25"/>
      <c r="L17" s="22">
        <f>SMALL(F17:J17,1)</f>
        <v>11</v>
      </c>
      <c r="M17" s="22">
        <f>SMALL(F17:J17,2)</f>
        <v>15</v>
      </c>
      <c r="N17" s="22">
        <f>SMALL(F17:J17,3)</f>
        <v>19</v>
      </c>
      <c r="O17" s="23">
        <f>SMALL(F17:J17,4)</f>
        <v>21</v>
      </c>
      <c r="P17" s="23">
        <f>SMALL(F17:J17,5)</f>
        <v>31</v>
      </c>
      <c r="Q17" s="22"/>
      <c r="R17" s="23">
        <f>SUM(L17:O17)</f>
        <v>66</v>
      </c>
      <c r="S17" s="29">
        <v>16</v>
      </c>
      <c r="T17" t="str">
        <f t="shared" si="0"/>
        <v>WrayJ</v>
      </c>
      <c r="V17">
        <f t="shared" si="1"/>
        <v>21</v>
      </c>
      <c r="W17">
        <f t="shared" si="2"/>
        <v>19</v>
      </c>
      <c r="X17">
        <f t="shared" si="3"/>
        <v>15</v>
      </c>
      <c r="Y17">
        <f t="shared" si="4"/>
        <v>11</v>
      </c>
      <c r="Z17">
        <f t="shared" si="5"/>
      </c>
      <c r="AB17">
        <f t="shared" si="6"/>
        <v>3</v>
      </c>
      <c r="AC17">
        <f t="shared" si="7"/>
        <v>4</v>
      </c>
    </row>
    <row r="18" spans="1:29" ht="12.75">
      <c r="A18" s="48">
        <v>17</v>
      </c>
      <c r="B18" s="34"/>
      <c r="C18" s="3" t="s">
        <v>167</v>
      </c>
      <c r="D18" s="3" t="s">
        <v>170</v>
      </c>
      <c r="E18" s="3" t="s">
        <v>125</v>
      </c>
      <c r="F18" s="45">
        <f>IF(ISERROR(VLOOKUP(T18,Race1!$A$5:$Q$64,17,FALSE)),($D$63+1),VLOOKUP(T18,Race1!$A$5:$Q$64,17,FALSE))</f>
        <v>22</v>
      </c>
      <c r="G18" s="45">
        <f>IF(ISERROR(VLOOKUP(T18,Race2!$A$5:$Q$64,17,FALSE)),($D$63+1),VLOOKUP(T18,Race2!$A$5:$Q$64,17,FALSE))</f>
        <v>15</v>
      </c>
      <c r="H18" s="45">
        <f>IF(ISERROR(VLOOKUP(T18,Race3!$A$5:$Q$64,17,FALSE)),($D$63+1),VLOOKUP(T18,Race3!$A$5:$Q$64,17,FALSE))</f>
        <v>17</v>
      </c>
      <c r="I18" s="45">
        <f>IF(ISERROR(VLOOKUP(T18,Race4!$A$5:$Q$64,17,FALSE)),($D$63+1),VLOOKUP(T18,Race4!$A$5:$Q$64,17,FALSE))</f>
        <v>31</v>
      </c>
      <c r="J18" s="45">
        <f>IF(ISERROR(VLOOKUP(T18,Race5!$A$5:$Q$64,17,FALSE)),($D$63+1),VLOOKUP(T18,Race5!$A$5:$Q$64,17,FALSE))</f>
        <v>13</v>
      </c>
      <c r="K18" s="25"/>
      <c r="L18" s="22">
        <f>SMALL(F18:J18,1)</f>
        <v>13</v>
      </c>
      <c r="M18" s="22">
        <f>SMALL(F18:J18,2)</f>
        <v>15</v>
      </c>
      <c r="N18" s="22">
        <f>SMALL(F18:J18,3)</f>
        <v>17</v>
      </c>
      <c r="O18" s="23">
        <f>SMALL(F18:J18,4)</f>
        <v>22</v>
      </c>
      <c r="P18" s="23">
        <f>SMALL(F18:J18,5)</f>
        <v>31</v>
      </c>
      <c r="Q18" s="22"/>
      <c r="R18" s="23">
        <f>SUM(L18:O18)</f>
        <v>67</v>
      </c>
      <c r="S18" s="29">
        <v>17</v>
      </c>
      <c r="T18" t="str">
        <f t="shared" si="0"/>
        <v>BlackmanS</v>
      </c>
      <c r="V18">
        <f t="shared" si="1"/>
        <v>22</v>
      </c>
      <c r="W18">
        <f t="shared" si="2"/>
        <v>15</v>
      </c>
      <c r="X18">
        <f t="shared" si="3"/>
        <v>17</v>
      </c>
      <c r="Y18">
        <f t="shared" si="4"/>
      </c>
      <c r="Z18">
        <f t="shared" si="5"/>
        <v>13</v>
      </c>
      <c r="AB18">
        <f t="shared" si="6"/>
        <v>3</v>
      </c>
      <c r="AC18">
        <f t="shared" si="7"/>
        <v>3</v>
      </c>
    </row>
    <row r="19" spans="1:29" ht="12.75">
      <c r="A19" s="48">
        <v>18</v>
      </c>
      <c r="B19" s="34"/>
      <c r="C19" s="3" t="s">
        <v>156</v>
      </c>
      <c r="D19" s="3" t="s">
        <v>171</v>
      </c>
      <c r="E19" s="3" t="s">
        <v>73</v>
      </c>
      <c r="F19" s="45">
        <f>IF(ISERROR(VLOOKUP(T19,Race1!$A$5:$Q$64,17,FALSE)),($D$63+1),VLOOKUP(T19,Race1!$A$5:$Q$64,17,FALSE))</f>
        <v>31</v>
      </c>
      <c r="G19" s="45">
        <f>IF(ISERROR(VLOOKUP(T19,Race2!$A$5:$Q$64,17,FALSE)),($D$63+1),VLOOKUP(T19,Race2!$A$5:$Q$64,17,FALSE))</f>
        <v>31</v>
      </c>
      <c r="H19" s="45">
        <f>IF(ISERROR(VLOOKUP(T19,Race3!$A$5:$Q$64,17,FALSE)),($D$63+1),VLOOKUP(T19,Race3!$A$5:$Q$64,17,FALSE))</f>
        <v>21</v>
      </c>
      <c r="I19" s="45">
        <f>IF(ISERROR(VLOOKUP(T19,Race4!$A$5:$Q$64,17,FALSE)),($D$63+1),VLOOKUP(T19,Race4!$A$5:$Q$64,17,FALSE))</f>
        <v>7</v>
      </c>
      <c r="J19" s="45">
        <f>IF(ISERROR(VLOOKUP(T19,Race5!$A$5:$Q$64,17,FALSE)),($D$63+1),VLOOKUP(T19,Race5!$A$5:$Q$64,17,FALSE))</f>
        <v>11</v>
      </c>
      <c r="K19" s="24"/>
      <c r="L19" s="22">
        <f>SMALL(F19:J19,1)</f>
        <v>7</v>
      </c>
      <c r="M19" s="22">
        <f>SMALL(F19:J19,2)</f>
        <v>11</v>
      </c>
      <c r="N19" s="22">
        <f>SMALL(F19:J19,3)</f>
        <v>21</v>
      </c>
      <c r="O19" s="23">
        <f>SMALL(F19:J19,4)</f>
        <v>31</v>
      </c>
      <c r="P19" s="23">
        <f>SMALL(F19:J19,5)</f>
        <v>31</v>
      </c>
      <c r="Q19" s="22"/>
      <c r="R19" s="23">
        <f>SUM(L19:O19)</f>
        <v>70</v>
      </c>
      <c r="S19" s="29">
        <v>18</v>
      </c>
      <c r="T19" t="str">
        <f t="shared" si="0"/>
        <v>WalthamD</v>
      </c>
      <c r="V19">
        <f t="shared" si="1"/>
      </c>
      <c r="W19">
        <f t="shared" si="2"/>
      </c>
      <c r="X19">
        <f t="shared" si="3"/>
        <v>21</v>
      </c>
      <c r="Y19">
        <f t="shared" si="4"/>
        <v>7</v>
      </c>
      <c r="Z19">
        <f t="shared" si="5"/>
        <v>11</v>
      </c>
      <c r="AB19">
        <f t="shared" si="6"/>
        <v>1</v>
      </c>
      <c r="AC19">
        <f t="shared" si="7"/>
        <v>2</v>
      </c>
    </row>
    <row r="20" spans="1:29" ht="12.75">
      <c r="A20" s="48">
        <v>19</v>
      </c>
      <c r="B20" s="34"/>
      <c r="C20" s="3" t="s">
        <v>160</v>
      </c>
      <c r="D20" s="3" t="s">
        <v>172</v>
      </c>
      <c r="E20" s="4">
        <v>505</v>
      </c>
      <c r="F20" s="45">
        <f>IF(ISERROR(VLOOKUP(T20,Race1!$A$5:$Q$64,17,FALSE)),($D$63+1),VLOOKUP(T20,Race1!$A$5:$Q$64,17,FALSE))</f>
        <v>27</v>
      </c>
      <c r="G20" s="45">
        <f>IF(ISERROR(VLOOKUP(T20,Race2!$A$5:$Q$64,17,FALSE)),($D$63+1),VLOOKUP(T20,Race2!$A$5:$Q$64,17,FALSE))</f>
        <v>25</v>
      </c>
      <c r="H20" s="45">
        <f>IF(ISERROR(VLOOKUP(T20,Race3!$A$5:$Q$64,17,FALSE)),($D$63+1),VLOOKUP(T20,Race3!$A$5:$Q$64,17,FALSE))</f>
        <v>23</v>
      </c>
      <c r="I20" s="45">
        <f>IF(ISERROR(VLOOKUP(T20,Race4!$A$5:$Q$64,17,FALSE)),($D$63+1),VLOOKUP(T20,Race4!$A$5:$Q$64,17,FALSE))</f>
        <v>14</v>
      </c>
      <c r="J20" s="45">
        <f>IF(ISERROR(VLOOKUP(T20,Race5!$A$5:$Q$64,17,FALSE)),($D$63+1),VLOOKUP(T20,Race5!$A$5:$Q$64,17,FALSE))</f>
        <v>16</v>
      </c>
      <c r="K20" s="24"/>
      <c r="L20" s="22">
        <f>SMALL(F20:J20,1)</f>
        <v>14</v>
      </c>
      <c r="M20" s="22">
        <f>SMALL(F20:J20,2)</f>
        <v>16</v>
      </c>
      <c r="N20" s="22">
        <f>SMALL(F20:J20,3)</f>
        <v>23</v>
      </c>
      <c r="O20" s="23">
        <f>SMALL(F20:J20,4)</f>
        <v>25</v>
      </c>
      <c r="P20" s="23">
        <f>SMALL(F20:J20,5)</f>
        <v>27</v>
      </c>
      <c r="Q20" s="22"/>
      <c r="R20" s="23">
        <f>SUM(L20:O20)</f>
        <v>78</v>
      </c>
      <c r="S20" s="29">
        <v>19</v>
      </c>
      <c r="T20" t="str">
        <f t="shared" si="0"/>
        <v>EdmondsC</v>
      </c>
      <c r="V20">
        <f t="shared" si="1"/>
        <v>27</v>
      </c>
      <c r="W20">
        <f t="shared" si="2"/>
        <v>25</v>
      </c>
      <c r="X20">
        <f t="shared" si="3"/>
        <v>23</v>
      </c>
      <c r="Y20">
        <f t="shared" si="4"/>
        <v>14</v>
      </c>
      <c r="Z20">
        <f t="shared" si="5"/>
        <v>16</v>
      </c>
      <c r="AB20">
        <f t="shared" si="6"/>
        <v>3</v>
      </c>
      <c r="AC20">
        <f t="shared" si="7"/>
        <v>4</v>
      </c>
    </row>
    <row r="21" spans="1:29" ht="12.75">
      <c r="A21" s="48">
        <v>20</v>
      </c>
      <c r="B21" s="34"/>
      <c r="C21" s="3" t="s">
        <v>173</v>
      </c>
      <c r="D21" s="3" t="s">
        <v>174</v>
      </c>
      <c r="E21" s="3" t="s">
        <v>73</v>
      </c>
      <c r="F21" s="45">
        <f>IF(ISERROR(VLOOKUP(T21,Race1!$A$5:$Q$64,17,FALSE)),($D$63+1),VLOOKUP(T21,Race1!$A$5:$Q$64,17,FALSE))</f>
        <v>19</v>
      </c>
      <c r="G21" s="45">
        <f>IF(ISERROR(VLOOKUP(T21,Race2!$A$5:$Q$64,17,FALSE)),($D$63+1),VLOOKUP(T21,Race2!$A$5:$Q$64,17,FALSE))</f>
        <v>17</v>
      </c>
      <c r="H21" s="45">
        <f>IF(ISERROR(VLOOKUP(T21,Race3!$A$5:$Q$64,17,FALSE)),($D$63+1),VLOOKUP(T21,Race3!$A$5:$Q$64,17,FALSE))</f>
        <v>12</v>
      </c>
      <c r="I21" s="45">
        <f>IF(ISERROR(VLOOKUP(T21,Race4!$A$5:$Q$64,17,FALSE)),($D$63+1),VLOOKUP(T21,Race4!$A$5:$Q$64,17,FALSE))</f>
        <v>31</v>
      </c>
      <c r="J21" s="45">
        <f>IF(ISERROR(VLOOKUP(T21,Race5!$A$5:$Q$64,17,FALSE)),($D$63+1),VLOOKUP(T21,Race5!$A$5:$Q$64,17,FALSE))</f>
        <v>31</v>
      </c>
      <c r="K21" s="24"/>
      <c r="L21" s="22">
        <f>SMALL(F21:J21,1)</f>
        <v>12</v>
      </c>
      <c r="M21" s="22">
        <f>SMALL(F21:J21,2)</f>
        <v>17</v>
      </c>
      <c r="N21" s="22">
        <f>SMALL(F21:J21,3)</f>
        <v>19</v>
      </c>
      <c r="O21" s="23">
        <f>SMALL(F21:J21,4)</f>
        <v>31</v>
      </c>
      <c r="P21" s="23">
        <f>SMALL(F21:J21,5)</f>
        <v>31</v>
      </c>
      <c r="Q21" s="22"/>
      <c r="R21" s="23">
        <f>SUM(L21:O21)</f>
        <v>79</v>
      </c>
      <c r="S21" s="30">
        <v>20</v>
      </c>
      <c r="T21" t="str">
        <f t="shared" si="0"/>
        <v>De'AthW</v>
      </c>
      <c r="V21">
        <f t="shared" si="1"/>
        <v>19</v>
      </c>
      <c r="W21">
        <f t="shared" si="2"/>
        <v>17</v>
      </c>
      <c r="X21">
        <f t="shared" si="3"/>
        <v>12</v>
      </c>
      <c r="Y21">
        <f t="shared" si="4"/>
      </c>
      <c r="Z21">
        <f t="shared" si="5"/>
      </c>
      <c r="AB21">
        <f t="shared" si="6"/>
        <v>3</v>
      </c>
      <c r="AC21">
        <f t="shared" si="7"/>
        <v>3</v>
      </c>
    </row>
    <row r="22" spans="1:29" ht="12.75">
      <c r="A22" s="48">
        <v>21</v>
      </c>
      <c r="B22" s="34"/>
      <c r="C22" s="3" t="s">
        <v>63</v>
      </c>
      <c r="D22" s="4" t="s">
        <v>175</v>
      </c>
      <c r="E22" s="3" t="s">
        <v>62</v>
      </c>
      <c r="F22" s="45">
        <f>IF(ISERROR(VLOOKUP(T22,Race1!$A$5:$Q$64,17,FALSE)),($D$63+1),VLOOKUP(T22,Race1!$A$5:$Q$64,17,FALSE))</f>
        <v>9</v>
      </c>
      <c r="G22" s="45">
        <f>IF(ISERROR(VLOOKUP(T22,Race2!$A$5:$Q$64,17,FALSE)),($D$63+1),VLOOKUP(T22,Race2!$A$5:$Q$64,17,FALSE))</f>
        <v>10</v>
      </c>
      <c r="H22" s="45">
        <f>IF(ISERROR(VLOOKUP(T22,Race3!$A$5:$Q$64,17,FALSE)),($D$63+1),VLOOKUP(T22,Race3!$A$5:$Q$64,17,FALSE))</f>
        <v>30</v>
      </c>
      <c r="I22" s="45">
        <f>IF(ISERROR(VLOOKUP(T22,Race4!$A$5:$Q$64,17,FALSE)),($D$63+1),VLOOKUP(T22,Race4!$A$5:$Q$64,17,FALSE))</f>
        <v>31</v>
      </c>
      <c r="J22" s="45">
        <f>IF(ISERROR(VLOOKUP(T22,Race5!$A$5:$Q$64,17,FALSE)),($D$63+1),VLOOKUP(T22,Race5!$A$5:$Q$64,17,FALSE))</f>
        <v>31</v>
      </c>
      <c r="K22" s="24"/>
      <c r="L22" s="22">
        <f>SMALL(F22:J22,1)</f>
        <v>9</v>
      </c>
      <c r="M22" s="22">
        <f>SMALL(F22:J22,2)</f>
        <v>10</v>
      </c>
      <c r="N22" s="22">
        <f>SMALL(F22:J22,3)</f>
        <v>30</v>
      </c>
      <c r="O22" s="23">
        <f>SMALL(F22:J22,4)</f>
        <v>31</v>
      </c>
      <c r="P22" s="23">
        <f>SMALL(F22:J22,5)</f>
        <v>31</v>
      </c>
      <c r="Q22" s="22"/>
      <c r="R22" s="23">
        <f>SUM(L22:O22)</f>
        <v>80</v>
      </c>
      <c r="S22" s="29">
        <v>21</v>
      </c>
      <c r="T22" t="str">
        <f t="shared" si="0"/>
        <v>WilsonJ</v>
      </c>
      <c r="V22">
        <f t="shared" si="1"/>
        <v>9</v>
      </c>
      <c r="W22">
        <f t="shared" si="2"/>
        <v>10</v>
      </c>
      <c r="X22">
        <f t="shared" si="3"/>
        <v>30</v>
      </c>
      <c r="Y22">
        <f t="shared" si="4"/>
      </c>
      <c r="Z22">
        <f t="shared" si="5"/>
      </c>
      <c r="AB22">
        <f t="shared" si="6"/>
        <v>3</v>
      </c>
      <c r="AC22">
        <f t="shared" si="7"/>
        <v>3</v>
      </c>
    </row>
    <row r="23" spans="1:29" ht="12.75">
      <c r="A23" s="48">
        <v>22</v>
      </c>
      <c r="B23" s="34"/>
      <c r="C23" s="3" t="s">
        <v>156</v>
      </c>
      <c r="D23" s="3" t="s">
        <v>176</v>
      </c>
      <c r="E23" s="4" t="s">
        <v>62</v>
      </c>
      <c r="F23" s="45">
        <f>IF(ISERROR(VLOOKUP(T23,Race1!$A$5:$Q$64,17,FALSE)),($D$63+1),VLOOKUP(T23,Race1!$A$5:$Q$64,17,FALSE))</f>
        <v>13</v>
      </c>
      <c r="G23" s="45">
        <f>IF(ISERROR(VLOOKUP(T23,Race2!$A$5:$Q$64,17,FALSE)),($D$63+1),VLOOKUP(T23,Race2!$A$5:$Q$64,17,FALSE))</f>
        <v>27</v>
      </c>
      <c r="H23" s="45">
        <f>IF(ISERROR(VLOOKUP(T23,Race3!$A$5:$Q$64,17,FALSE)),($D$63+1),VLOOKUP(T23,Race3!$A$5:$Q$64,17,FALSE))</f>
        <v>11</v>
      </c>
      <c r="I23" s="45">
        <f>IF(ISERROR(VLOOKUP(T23,Race4!$A$5:$Q$64,17,FALSE)),($D$63+1),VLOOKUP(T23,Race4!$A$5:$Q$64,17,FALSE))</f>
        <v>31</v>
      </c>
      <c r="J23" s="45">
        <f>IF(ISERROR(VLOOKUP(T23,Race5!$A$5:$Q$64,17,FALSE)),($D$63+1),VLOOKUP(T23,Race5!$A$5:$Q$64,17,FALSE))</f>
        <v>31</v>
      </c>
      <c r="K23" s="24"/>
      <c r="L23" s="22">
        <f>SMALL(F23:J23,1)</f>
        <v>11</v>
      </c>
      <c r="M23" s="22">
        <f>SMALL(F23:J23,2)</f>
        <v>13</v>
      </c>
      <c r="N23" s="22">
        <f>SMALL(F23:J23,3)</f>
        <v>27</v>
      </c>
      <c r="O23" s="23">
        <f>SMALL(F23:J23,4)</f>
        <v>31</v>
      </c>
      <c r="P23" s="23">
        <f>SMALL(F23:J23,5)</f>
        <v>31</v>
      </c>
      <c r="Q23" s="22"/>
      <c r="R23" s="23">
        <f>SUM(L23:O23)</f>
        <v>82</v>
      </c>
      <c r="S23" s="29">
        <v>22</v>
      </c>
      <c r="T23" t="str">
        <f t="shared" si="0"/>
        <v>CarvethD</v>
      </c>
      <c r="V23">
        <f t="shared" si="1"/>
        <v>13</v>
      </c>
      <c r="W23">
        <f t="shared" si="2"/>
        <v>27</v>
      </c>
      <c r="X23">
        <f t="shared" si="3"/>
        <v>11</v>
      </c>
      <c r="Y23">
        <f t="shared" si="4"/>
      </c>
      <c r="Z23">
        <f t="shared" si="5"/>
      </c>
      <c r="AB23">
        <f t="shared" si="6"/>
        <v>3</v>
      </c>
      <c r="AC23">
        <f t="shared" si="7"/>
        <v>3</v>
      </c>
    </row>
    <row r="24" spans="1:29" ht="12.75">
      <c r="A24" s="48">
        <v>23</v>
      </c>
      <c r="B24" s="34"/>
      <c r="C24" s="3" t="s">
        <v>63</v>
      </c>
      <c r="D24" s="3" t="s">
        <v>177</v>
      </c>
      <c r="E24" s="4" t="s">
        <v>62</v>
      </c>
      <c r="F24" s="45">
        <f>IF(ISERROR(VLOOKUP(T24,Race1!$A$5:$Q$64,17,FALSE)),($D$63+1),VLOOKUP(T24,Race1!$A$5:$Q$64,17,FALSE))</f>
        <v>18</v>
      </c>
      <c r="G24" s="45">
        <f>IF(ISERROR(VLOOKUP(T24,Race2!$A$5:$Q$64,17,FALSE)),($D$63+1),VLOOKUP(T24,Race2!$A$5:$Q$64,17,FALSE))</f>
        <v>16</v>
      </c>
      <c r="H24" s="45">
        <f>IF(ISERROR(VLOOKUP(T24,Race3!$A$5:$Q$64,17,FALSE)),($D$63+1),VLOOKUP(T24,Race3!$A$5:$Q$64,17,FALSE))</f>
        <v>20</v>
      </c>
      <c r="I24" s="45">
        <f>IF(ISERROR(VLOOKUP(T24,Race4!$A$5:$Q$64,17,FALSE)),($D$63+1),VLOOKUP(T24,Race4!$A$5:$Q$64,17,FALSE))</f>
        <v>31</v>
      </c>
      <c r="J24" s="45">
        <f>IF(ISERROR(VLOOKUP(T24,Race5!$A$5:$Q$64,17,FALSE)),($D$63+1),VLOOKUP(T24,Race5!$A$5:$Q$64,17,FALSE))</f>
        <v>31</v>
      </c>
      <c r="K24" s="24"/>
      <c r="L24" s="22">
        <f>SMALL(F24:J24,1)</f>
        <v>16</v>
      </c>
      <c r="M24" s="22">
        <f>SMALL(F24:J24,2)</f>
        <v>18</v>
      </c>
      <c r="N24" s="22">
        <f>SMALL(F24:J24,3)</f>
        <v>20</v>
      </c>
      <c r="O24" s="23">
        <f>SMALL(F24:J24,4)</f>
        <v>31</v>
      </c>
      <c r="P24" s="23">
        <f>SMALL(F24:J24,5)</f>
        <v>31</v>
      </c>
      <c r="Q24" s="22"/>
      <c r="R24" s="23">
        <f>SUM(L24:O24)</f>
        <v>85</v>
      </c>
      <c r="S24" s="30">
        <v>23</v>
      </c>
      <c r="T24" t="str">
        <f t="shared" si="0"/>
        <v>DeanJ</v>
      </c>
      <c r="V24">
        <f t="shared" si="1"/>
        <v>18</v>
      </c>
      <c r="W24">
        <f t="shared" si="2"/>
        <v>16</v>
      </c>
      <c r="X24">
        <f t="shared" si="3"/>
        <v>20</v>
      </c>
      <c r="Y24">
        <f t="shared" si="4"/>
      </c>
      <c r="Z24">
        <f t="shared" si="5"/>
      </c>
      <c r="AB24">
        <f t="shared" si="6"/>
        <v>3</v>
      </c>
      <c r="AC24">
        <f t="shared" si="7"/>
        <v>3</v>
      </c>
    </row>
    <row r="25" spans="1:29" ht="12.75">
      <c r="A25" s="48">
        <v>24</v>
      </c>
      <c r="B25" s="34"/>
      <c r="C25" s="3" t="s">
        <v>160</v>
      </c>
      <c r="D25" s="3" t="s">
        <v>178</v>
      </c>
      <c r="E25" s="4" t="s">
        <v>150</v>
      </c>
      <c r="F25" s="45">
        <f>IF(ISERROR(VLOOKUP(T25,Race1!$A$5:$Q$64,17,FALSE)),($D$63+1),VLOOKUP(T25,Race1!$A$5:$Q$64,17,FALSE))</f>
        <v>12</v>
      </c>
      <c r="G25" s="45">
        <f>IF(ISERROR(VLOOKUP(T25,Race2!$A$5:$Q$64,17,FALSE)),($D$63+1),VLOOKUP(T25,Race2!$A$5:$Q$64,17,FALSE))</f>
        <v>22</v>
      </c>
      <c r="H25" s="45">
        <f>IF(ISERROR(VLOOKUP(T25,Race3!$A$5:$Q$64,17,FALSE)),($D$63+1),VLOOKUP(T25,Race3!$A$5:$Q$64,17,FALSE))</f>
        <v>30</v>
      </c>
      <c r="I25" s="45">
        <f>IF(ISERROR(VLOOKUP(T25,Race4!$A$5:$Q$64,17,FALSE)),($D$63+1),VLOOKUP(T25,Race4!$A$5:$Q$64,17,FALSE))</f>
        <v>31</v>
      </c>
      <c r="J25" s="45">
        <f>IF(ISERROR(VLOOKUP(T25,Race5!$A$5:$Q$64,17,FALSE)),($D$63+1),VLOOKUP(T25,Race5!$A$5:$Q$64,17,FALSE))</f>
        <v>31</v>
      </c>
      <c r="K25" s="24"/>
      <c r="L25" s="22">
        <f>SMALL(F25:J25,1)</f>
        <v>12</v>
      </c>
      <c r="M25" s="22">
        <f>SMALL(F25:J25,2)</f>
        <v>22</v>
      </c>
      <c r="N25" s="22">
        <f>SMALL(F25:J25,3)</f>
        <v>30</v>
      </c>
      <c r="O25" s="23">
        <f>SMALL(F25:J25,4)</f>
        <v>31</v>
      </c>
      <c r="P25" s="23">
        <f>SMALL(F25:J25,5)</f>
        <v>31</v>
      </c>
      <c r="Q25" s="22"/>
      <c r="R25" s="23">
        <f>SUM(L25:O25)</f>
        <v>95</v>
      </c>
      <c r="S25" s="29">
        <v>24</v>
      </c>
      <c r="T25" t="str">
        <f t="shared" si="0"/>
        <v>HuckinC</v>
      </c>
      <c r="V25">
        <f t="shared" si="1"/>
        <v>12</v>
      </c>
      <c r="W25">
        <f t="shared" si="2"/>
        <v>22</v>
      </c>
      <c r="X25">
        <f t="shared" si="3"/>
        <v>30</v>
      </c>
      <c r="Y25">
        <f t="shared" si="4"/>
      </c>
      <c r="Z25">
        <f t="shared" si="5"/>
      </c>
      <c r="AB25">
        <f t="shared" si="6"/>
        <v>3</v>
      </c>
      <c r="AC25">
        <f t="shared" si="7"/>
        <v>3</v>
      </c>
    </row>
    <row r="26" spans="1:29" ht="12.75">
      <c r="A26" s="48">
        <v>25</v>
      </c>
      <c r="B26" s="34"/>
      <c r="C26" s="3" t="s">
        <v>156</v>
      </c>
      <c r="D26" s="3" t="s">
        <v>179</v>
      </c>
      <c r="E26" s="3" t="s">
        <v>66</v>
      </c>
      <c r="F26" s="45">
        <f>IF(ISERROR(VLOOKUP(T26,Race1!$A$5:$Q$64,17,FALSE)),($D$63+1),VLOOKUP(T26,Race1!$A$5:$Q$64,17,FALSE))</f>
        <v>23</v>
      </c>
      <c r="G26" s="45">
        <f>IF(ISERROR(VLOOKUP(T26,Race2!$A$5:$Q$64,17,FALSE)),($D$63+1),VLOOKUP(T26,Race2!$A$5:$Q$64,17,FALSE))</f>
        <v>20</v>
      </c>
      <c r="H26" s="45">
        <f>IF(ISERROR(VLOOKUP(T26,Race3!$A$5:$Q$64,17,FALSE)),($D$63+1),VLOOKUP(T26,Race3!$A$5:$Q$64,17,FALSE))</f>
        <v>22</v>
      </c>
      <c r="I26" s="45">
        <f>IF(ISERROR(VLOOKUP(T26,Race4!$A$5:$Q$64,17,FALSE)),($D$63+1),VLOOKUP(T26,Race4!$A$5:$Q$64,17,FALSE))</f>
        <v>31</v>
      </c>
      <c r="J26" s="45">
        <f>IF(ISERROR(VLOOKUP(T26,Race5!$A$5:$Q$64,17,FALSE)),($D$63+1),VLOOKUP(T26,Race5!$A$5:$Q$64,17,FALSE))</f>
        <v>31</v>
      </c>
      <c r="K26" s="25"/>
      <c r="L26" s="22">
        <f>SMALL(F26:J26,1)</f>
        <v>20</v>
      </c>
      <c r="M26" s="22">
        <f>SMALL(F26:J26,2)</f>
        <v>22</v>
      </c>
      <c r="N26" s="22">
        <f>SMALL(F26:J26,3)</f>
        <v>23</v>
      </c>
      <c r="O26" s="23">
        <f>SMALL(F26:J26,4)</f>
        <v>31</v>
      </c>
      <c r="P26" s="23">
        <f>SMALL(F26:J26,5)</f>
        <v>31</v>
      </c>
      <c r="Q26" s="22"/>
      <c r="R26" s="23">
        <f>SUM(L26:O26)</f>
        <v>96</v>
      </c>
      <c r="S26" s="29">
        <v>25</v>
      </c>
      <c r="T26" t="str">
        <f t="shared" si="0"/>
        <v>ArcherD</v>
      </c>
      <c r="V26">
        <f t="shared" si="1"/>
        <v>23</v>
      </c>
      <c r="W26">
        <f t="shared" si="2"/>
        <v>20</v>
      </c>
      <c r="X26">
        <f t="shared" si="3"/>
        <v>22</v>
      </c>
      <c r="Y26">
        <f t="shared" si="4"/>
      </c>
      <c r="Z26">
        <f t="shared" si="5"/>
      </c>
      <c r="AB26">
        <f t="shared" si="6"/>
        <v>3</v>
      </c>
      <c r="AC26">
        <f t="shared" si="7"/>
        <v>3</v>
      </c>
    </row>
    <row r="27" spans="1:29" ht="12.75">
      <c r="A27" s="48">
        <v>26</v>
      </c>
      <c r="B27" s="34"/>
      <c r="C27" s="3" t="s">
        <v>180</v>
      </c>
      <c r="D27" s="3" t="s">
        <v>181</v>
      </c>
      <c r="E27" s="3" t="s">
        <v>105</v>
      </c>
      <c r="F27" s="45">
        <f>IF(ISERROR(VLOOKUP(T27,Race1!$A$5:$Q$64,17,FALSE)),($D$63+1),VLOOKUP(T27,Race1!$A$5:$Q$64,17,FALSE))</f>
        <v>24</v>
      </c>
      <c r="G27" s="45">
        <f>IF(ISERROR(VLOOKUP(T27,Race2!$A$5:$Q$64,17,FALSE)),($D$63+1),VLOOKUP(T27,Race2!$A$5:$Q$64,17,FALSE))</f>
        <v>21</v>
      </c>
      <c r="H27" s="45">
        <f>IF(ISERROR(VLOOKUP(T27,Race3!$A$5:$Q$64,17,FALSE)),($D$63+1),VLOOKUP(T27,Race3!$A$5:$Q$64,17,FALSE))</f>
        <v>24</v>
      </c>
      <c r="I27" s="45">
        <f>IF(ISERROR(VLOOKUP(T27,Race4!$A$5:$Q$64,17,FALSE)),($D$63+1),VLOOKUP(T27,Race4!$A$5:$Q$64,17,FALSE))</f>
        <v>31</v>
      </c>
      <c r="J27" s="45">
        <f>IF(ISERROR(VLOOKUP(T27,Race5!$A$5:$Q$64,17,FALSE)),($D$63+1),VLOOKUP(T27,Race5!$A$5:$Q$64,17,FALSE))</f>
        <v>31</v>
      </c>
      <c r="K27" s="25"/>
      <c r="L27" s="22">
        <f>SMALL(F27:J27,1)</f>
        <v>21</v>
      </c>
      <c r="M27" s="22">
        <f>SMALL(F27:J27,2)</f>
        <v>24</v>
      </c>
      <c r="N27" s="22">
        <f>SMALL(F27:J27,3)</f>
        <v>24</v>
      </c>
      <c r="O27" s="23">
        <f>SMALL(F27:J27,4)</f>
        <v>31</v>
      </c>
      <c r="P27" s="23">
        <f>SMALL(F27:J27,5)</f>
        <v>31</v>
      </c>
      <c r="Q27" s="22"/>
      <c r="R27" s="23">
        <f>SUM(L27:O27)</f>
        <v>100</v>
      </c>
      <c r="S27" s="30">
        <v>26</v>
      </c>
      <c r="T27" t="str">
        <f t="shared" si="0"/>
        <v>Campion-ByeP</v>
      </c>
      <c r="V27">
        <f t="shared" si="1"/>
        <v>24</v>
      </c>
      <c r="W27">
        <f t="shared" si="2"/>
        <v>21</v>
      </c>
      <c r="X27">
        <f t="shared" si="3"/>
        <v>24</v>
      </c>
      <c r="Y27">
        <f t="shared" si="4"/>
      </c>
      <c r="Z27">
        <f t="shared" si="5"/>
      </c>
      <c r="AB27">
        <f t="shared" si="6"/>
        <v>3</v>
      </c>
      <c r="AC27">
        <f t="shared" si="7"/>
        <v>3</v>
      </c>
    </row>
    <row r="28" spans="1:29" ht="12.75">
      <c r="A28" s="48">
        <v>27</v>
      </c>
      <c r="B28" s="34"/>
      <c r="C28" s="3" t="s">
        <v>158</v>
      </c>
      <c r="D28" s="3" t="s">
        <v>182</v>
      </c>
      <c r="E28" s="3" t="s">
        <v>105</v>
      </c>
      <c r="F28" s="45">
        <f>IF(ISERROR(VLOOKUP(T28,Race1!$A$5:$Q$64,17,FALSE)),($D$63+1),VLOOKUP(T28,Race1!$A$5:$Q$64,17,FALSE))</f>
        <v>16</v>
      </c>
      <c r="G28" s="45">
        <f>IF(ISERROR(VLOOKUP(T28,Race2!$A$5:$Q$64,17,FALSE)),($D$63+1),VLOOKUP(T28,Race2!$A$5:$Q$64,17,FALSE))</f>
        <v>24</v>
      </c>
      <c r="H28" s="45">
        <f>IF(ISERROR(VLOOKUP(T28,Race3!$A$5:$Q$64,17,FALSE)),($D$63+1),VLOOKUP(T28,Race3!$A$5:$Q$64,17,FALSE))</f>
        <v>30</v>
      </c>
      <c r="I28" s="45">
        <f>IF(ISERROR(VLOOKUP(T28,Race4!$A$5:$Q$64,17,FALSE)),($D$63+1),VLOOKUP(T28,Race4!$A$5:$Q$64,17,FALSE))</f>
        <v>31</v>
      </c>
      <c r="J28" s="45">
        <f>IF(ISERROR(VLOOKUP(T28,Race5!$A$5:$Q$64,17,FALSE)),($D$63+1),VLOOKUP(T28,Race5!$A$5:$Q$64,17,FALSE))</f>
        <v>31</v>
      </c>
      <c r="K28" s="24"/>
      <c r="L28" s="22">
        <f>SMALL(F28:J28,1)</f>
        <v>16</v>
      </c>
      <c r="M28" s="22">
        <f>SMALL(F28:J28,2)</f>
        <v>24</v>
      </c>
      <c r="N28" s="22">
        <f>SMALL(F28:J28,3)</f>
        <v>30</v>
      </c>
      <c r="O28" s="23">
        <f>SMALL(F28:J28,4)</f>
        <v>31</v>
      </c>
      <c r="P28" s="23">
        <f>SMALL(F28:J28,5)</f>
        <v>31</v>
      </c>
      <c r="Q28" s="22"/>
      <c r="R28" s="23">
        <f>SUM(L28:O28)</f>
        <v>101</v>
      </c>
      <c r="S28" s="29">
        <v>27</v>
      </c>
      <c r="T28" t="str">
        <f t="shared" si="0"/>
        <v>ClarkeT</v>
      </c>
      <c r="V28">
        <f t="shared" si="1"/>
        <v>16</v>
      </c>
      <c r="W28">
        <f t="shared" si="2"/>
        <v>24</v>
      </c>
      <c r="X28">
        <f t="shared" si="3"/>
        <v>30</v>
      </c>
      <c r="Y28">
        <f t="shared" si="4"/>
      </c>
      <c r="Z28">
        <f t="shared" si="5"/>
      </c>
      <c r="AB28">
        <f t="shared" si="6"/>
        <v>3</v>
      </c>
      <c r="AC28">
        <f t="shared" si="7"/>
        <v>3</v>
      </c>
    </row>
    <row r="29" spans="1:29" ht="12.75">
      <c r="A29" s="48">
        <v>28</v>
      </c>
      <c r="B29" s="34"/>
      <c r="C29" s="3" t="s">
        <v>180</v>
      </c>
      <c r="D29" s="3" t="s">
        <v>183</v>
      </c>
      <c r="E29" s="3" t="s">
        <v>73</v>
      </c>
      <c r="F29" s="45">
        <f>IF(ISERROR(VLOOKUP(T29,Race1!$A$5:$Q$64,17,FALSE)),($D$63+1),VLOOKUP(T29,Race1!$A$5:$Q$64,17,FALSE))</f>
        <v>27</v>
      </c>
      <c r="G29" s="45">
        <f>IF(ISERROR(VLOOKUP(T29,Race2!$A$5:$Q$64,17,FALSE)),($D$63+1),VLOOKUP(T29,Race2!$A$5:$Q$64,17,FALSE))</f>
        <v>14</v>
      </c>
      <c r="H29" s="45">
        <f>IF(ISERROR(VLOOKUP(T29,Race3!$A$5:$Q$64,17,FALSE)),($D$63+1),VLOOKUP(T29,Race3!$A$5:$Q$64,17,FALSE))</f>
        <v>30</v>
      </c>
      <c r="I29" s="45">
        <f>IF(ISERROR(VLOOKUP(T29,Race4!$A$5:$Q$64,17,FALSE)),($D$63+1),VLOOKUP(T29,Race4!$A$5:$Q$64,17,FALSE))</f>
        <v>31</v>
      </c>
      <c r="J29" s="45">
        <f>IF(ISERROR(VLOOKUP(T29,Race5!$A$5:$Q$64,17,FALSE)),($D$63+1),VLOOKUP(T29,Race5!$A$5:$Q$64,17,FALSE))</f>
        <v>31</v>
      </c>
      <c r="K29" s="24"/>
      <c r="L29" s="22">
        <f>SMALL(F29:J29,1)</f>
        <v>14</v>
      </c>
      <c r="M29" s="22">
        <f>SMALL(F29:J29,2)</f>
        <v>27</v>
      </c>
      <c r="N29" s="22">
        <f>SMALL(F29:J29,3)</f>
        <v>30</v>
      </c>
      <c r="O29" s="23">
        <f>SMALL(F29:J29,4)</f>
        <v>31</v>
      </c>
      <c r="P29" s="23">
        <f>SMALL(F29:J29,5)</f>
        <v>31</v>
      </c>
      <c r="Q29" s="22"/>
      <c r="R29" s="23">
        <f>SUM(L29:O29)</f>
        <v>102</v>
      </c>
      <c r="S29" s="29">
        <v>28</v>
      </c>
      <c r="T29" t="str">
        <f t="shared" si="0"/>
        <v>JoyesP</v>
      </c>
      <c r="V29">
        <f t="shared" si="1"/>
        <v>27</v>
      </c>
      <c r="W29">
        <f t="shared" si="2"/>
        <v>14</v>
      </c>
      <c r="X29">
        <f t="shared" si="3"/>
        <v>30</v>
      </c>
      <c r="Y29">
        <f t="shared" si="4"/>
      </c>
      <c r="Z29">
        <f t="shared" si="5"/>
      </c>
      <c r="AB29">
        <f t="shared" si="6"/>
        <v>3</v>
      </c>
      <c r="AC29">
        <f t="shared" si="7"/>
        <v>3</v>
      </c>
    </row>
    <row r="30" spans="1:29" ht="12.75">
      <c r="A30" s="48">
        <v>29</v>
      </c>
      <c r="B30" s="34"/>
      <c r="C30" s="3" t="s">
        <v>63</v>
      </c>
      <c r="D30" s="3" t="s">
        <v>184</v>
      </c>
      <c r="E30" s="3" t="s">
        <v>77</v>
      </c>
      <c r="F30" s="45">
        <f>IF(ISERROR(VLOOKUP(T30,Race1!$A$5:$Q$64,17,FALSE)),($D$63+1),VLOOKUP(T30,Race1!$A$5:$Q$64,17,FALSE))</f>
        <v>31</v>
      </c>
      <c r="G30" s="45">
        <f>IF(ISERROR(VLOOKUP(T30,Race2!$A$5:$Q$64,17,FALSE)),($D$63+1),VLOOKUP(T30,Race2!$A$5:$Q$64,17,FALSE))</f>
        <v>31</v>
      </c>
      <c r="H30" s="45">
        <f>IF(ISERROR(VLOOKUP(T30,Race3!$A$5:$Q$64,17,FALSE)),($D$63+1),VLOOKUP(T30,Race3!$A$5:$Q$64,17,FALSE))</f>
        <v>31</v>
      </c>
      <c r="I30" s="45">
        <f>IF(ISERROR(VLOOKUP(T30,Race4!$A$5:$Q$64,17,FALSE)),($D$63+1),VLOOKUP(T30,Race4!$A$5:$Q$64,17,FALSE))</f>
        <v>31</v>
      </c>
      <c r="J30" s="45">
        <f>IF(ISERROR(VLOOKUP(T30,Race5!$A$5:$Q$64,17,FALSE)),($D$63+1),VLOOKUP(T30,Race5!$A$5:$Q$64,17,FALSE))</f>
        <v>15</v>
      </c>
      <c r="K30" s="24"/>
      <c r="L30" s="22">
        <f>SMALL(F30:J30,1)</f>
        <v>15</v>
      </c>
      <c r="M30" s="22">
        <f>SMALL(F30:J30,2)</f>
        <v>31</v>
      </c>
      <c r="N30" s="22">
        <f>SMALL(F30:J30,3)</f>
        <v>31</v>
      </c>
      <c r="O30" s="23">
        <f>SMALL(F30:J30,4)</f>
        <v>31</v>
      </c>
      <c r="P30" s="23">
        <f>SMALL(F30:J30,5)</f>
        <v>31</v>
      </c>
      <c r="Q30" s="22"/>
      <c r="R30" s="23">
        <f>SUM(L30:O30)</f>
        <v>108</v>
      </c>
      <c r="S30" s="30">
        <v>29</v>
      </c>
      <c r="T30" t="str">
        <f t="shared" si="0"/>
        <v>LeconteJ</v>
      </c>
      <c r="V30">
        <f t="shared" si="1"/>
      </c>
      <c r="W30">
        <f t="shared" si="2"/>
      </c>
      <c r="X30">
        <f t="shared" si="3"/>
      </c>
      <c r="Y30">
        <f t="shared" si="4"/>
      </c>
      <c r="Z30">
        <f t="shared" si="5"/>
        <v>15</v>
      </c>
      <c r="AB30">
        <f t="shared" si="6"/>
        <v>0</v>
      </c>
      <c r="AC30">
        <f t="shared" si="7"/>
        <v>0</v>
      </c>
    </row>
    <row r="31" spans="1:29" ht="12.75">
      <c r="A31" s="48">
        <v>30</v>
      </c>
      <c r="B31" s="34"/>
      <c r="C31" s="3" t="s">
        <v>185</v>
      </c>
      <c r="D31" s="3" t="s">
        <v>186</v>
      </c>
      <c r="E31" s="3" t="s">
        <v>77</v>
      </c>
      <c r="F31" s="45">
        <f>IF(ISERROR(VLOOKUP(T31,Race1!$A$5:$Q$64,17,FALSE)),($D$63+1),VLOOKUP(T31,Race1!$A$5:$Q$64,17,FALSE))</f>
        <v>31</v>
      </c>
      <c r="G31" s="45">
        <f>IF(ISERROR(VLOOKUP(T31,Race2!$A$5:$Q$64,17,FALSE)),($D$63+1),VLOOKUP(T31,Race2!$A$5:$Q$64,17,FALSE))</f>
        <v>31</v>
      </c>
      <c r="H31" s="45">
        <f>IF(ISERROR(VLOOKUP(T31,Race3!$A$5:$Q$64,17,FALSE)),($D$63+1),VLOOKUP(T31,Race3!$A$5:$Q$64,17,FALSE))</f>
        <v>30</v>
      </c>
      <c r="I31" s="45">
        <f>IF(ISERROR(VLOOKUP(T31,Race4!$A$5:$Q$64,17,FALSE)),($D$63+1),VLOOKUP(T31,Race4!$A$5:$Q$64,17,FALSE))</f>
        <v>31</v>
      </c>
      <c r="J31" s="45">
        <f>IF(ISERROR(VLOOKUP(T31,Race5!$A$5:$Q$64,17,FALSE)),($D$63+1),VLOOKUP(T31,Race5!$A$5:$Q$64,17,FALSE))</f>
        <v>31</v>
      </c>
      <c r="K31" s="24"/>
      <c r="L31" s="22">
        <f>SMALL(F31:J31,1)</f>
        <v>30</v>
      </c>
      <c r="M31" s="22">
        <f>SMALL(F31:J31,2)</f>
        <v>31</v>
      </c>
      <c r="N31" s="22">
        <f>SMALL(F31:J31,3)</f>
        <v>31</v>
      </c>
      <c r="O31" s="23">
        <f>SMALL(F31:J31,4)</f>
        <v>31</v>
      </c>
      <c r="P31" s="23">
        <f>SMALL(F31:J31,5)</f>
        <v>31</v>
      </c>
      <c r="Q31" s="22"/>
      <c r="R31" s="23">
        <f>SUM(L31:O31)</f>
        <v>123</v>
      </c>
      <c r="S31" s="29">
        <v>30</v>
      </c>
      <c r="T31" t="str">
        <f t="shared" si="0"/>
        <v>TaylorN</v>
      </c>
      <c r="V31">
        <f t="shared" si="1"/>
      </c>
      <c r="W31">
        <f t="shared" si="2"/>
      </c>
      <c r="X31">
        <f t="shared" si="3"/>
        <v>30</v>
      </c>
      <c r="Y31">
        <f t="shared" si="4"/>
      </c>
      <c r="Z31">
        <f t="shared" si="5"/>
      </c>
      <c r="AB31">
        <f t="shared" si="6"/>
        <v>1</v>
      </c>
      <c r="AC31">
        <f t="shared" si="7"/>
        <v>1</v>
      </c>
    </row>
    <row r="32" spans="1:29" ht="12.75">
      <c r="A32" s="48">
        <v>31</v>
      </c>
      <c r="B32" s="34"/>
      <c r="C32" s="3"/>
      <c r="D32" s="3"/>
      <c r="E32" s="3"/>
      <c r="F32" s="45">
        <f>IF(ISERROR(VLOOKUP(T32,Race1!$A$5:$Q$64,17,FALSE)),($D$63+1),VLOOKUP(T32,Race1!$A$5:$Q$64,17,FALSE))</f>
        <v>0</v>
      </c>
      <c r="G32" s="45">
        <f>IF(ISERROR(VLOOKUP(T32,Race2!$A$5:$Q$64,17,FALSE)),($D$63+1),VLOOKUP(T32,Race2!$A$5:$Q$64,17,FALSE))</f>
        <v>0</v>
      </c>
      <c r="H32" s="45">
        <f>IF(ISERROR(VLOOKUP(T32,Race3!$A$5:$Q$64,17,FALSE)),($D$63+1),VLOOKUP(T32,Race3!$A$5:$Q$64,17,FALSE))</f>
        <v>0</v>
      </c>
      <c r="I32" s="45">
        <f>IF(ISERROR(VLOOKUP(T32,Race4!$A$5:$Q$64,17,FALSE)),($D$63+1),VLOOKUP(T32,Race4!$A$5:$Q$64,17,FALSE))</f>
        <v>0</v>
      </c>
      <c r="J32" s="45">
        <f>IF(ISERROR(VLOOKUP(T32,Race5!$A$5:$Q$64,17,FALSE)),($D$63+1),VLOOKUP(T32,Race5!$A$5:$Q$64,17,FALSE))</f>
        <v>0</v>
      </c>
      <c r="K32" s="25"/>
      <c r="L32" s="22">
        <f>SMALL(F32:J32,1)</f>
        <v>0</v>
      </c>
      <c r="M32" s="22">
        <f>SMALL(F32:J32,2)</f>
        <v>0</v>
      </c>
      <c r="N32" s="22">
        <f>SMALL(F32:J32,3)</f>
        <v>0</v>
      </c>
      <c r="O32" s="23">
        <f>SMALL(F32:J32,4)</f>
        <v>0</v>
      </c>
      <c r="P32" s="23">
        <f>SMALL(F32:J32,5)</f>
        <v>0</v>
      </c>
      <c r="Q32" s="22"/>
      <c r="R32" s="23">
        <f>SUM(L32:O32)</f>
        <v>0</v>
      </c>
      <c r="S32" s="29">
        <v>31</v>
      </c>
      <c r="T32">
        <f t="shared" si="0"/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Z32">
        <f t="shared" si="5"/>
        <v>0</v>
      </c>
      <c r="AB32">
        <f t="shared" si="6"/>
        <v>3</v>
      </c>
      <c r="AC32">
        <f t="shared" si="7"/>
        <v>4</v>
      </c>
    </row>
    <row r="33" spans="1:29" ht="12.75">
      <c r="A33" s="48">
        <v>32</v>
      </c>
      <c r="B33" s="34"/>
      <c r="C33" s="3"/>
      <c r="D33" s="3"/>
      <c r="E33" s="3"/>
      <c r="F33" s="45">
        <f>IF(ISERROR(VLOOKUP(T33,Race1!$A$5:$Q$64,17,FALSE)),($D$63+1),VLOOKUP(T33,Race1!$A$5:$Q$64,17,FALSE))</f>
        <v>0</v>
      </c>
      <c r="G33" s="45">
        <f>IF(ISERROR(VLOOKUP(T33,Race2!$A$5:$Q$64,17,FALSE)),($D$63+1),VLOOKUP(T33,Race2!$A$5:$Q$64,17,FALSE))</f>
        <v>0</v>
      </c>
      <c r="H33" s="45">
        <f>IF(ISERROR(VLOOKUP(T33,Race3!$A$5:$Q$64,17,FALSE)),($D$63+1),VLOOKUP(T33,Race3!$A$5:$Q$64,17,FALSE))</f>
        <v>0</v>
      </c>
      <c r="I33" s="45">
        <f>IF(ISERROR(VLOOKUP(T33,Race4!$A$5:$Q$64,17,FALSE)),($D$63+1),VLOOKUP(T33,Race4!$A$5:$Q$64,17,FALSE))</f>
        <v>0</v>
      </c>
      <c r="J33" s="45">
        <f>IF(ISERROR(VLOOKUP(T33,Race5!$A$5:$Q$64,17,FALSE)),($D$63+1),VLOOKUP(T33,Race5!$A$5:$Q$64,17,FALSE))</f>
        <v>0</v>
      </c>
      <c r="K33" s="24"/>
      <c r="L33" s="22">
        <f>SMALL(F33:J33,1)</f>
        <v>0</v>
      </c>
      <c r="M33" s="22">
        <f>SMALL(F33:J33,2)</f>
        <v>0</v>
      </c>
      <c r="N33" s="22">
        <f>SMALL(F33:J33,3)</f>
        <v>0</v>
      </c>
      <c r="O33" s="23">
        <f>SMALL(F33:J33,4)</f>
        <v>0</v>
      </c>
      <c r="P33" s="23">
        <f>SMALL(F33:J33,5)</f>
        <v>0</v>
      </c>
      <c r="Q33" s="22"/>
      <c r="R33" s="23">
        <f>SUM(L33:O33)</f>
        <v>0</v>
      </c>
      <c r="S33" s="30">
        <v>32</v>
      </c>
      <c r="T33">
        <f t="shared" si="0"/>
      </c>
      <c r="V33">
        <f t="shared" si="1"/>
        <v>0</v>
      </c>
      <c r="W33">
        <f t="shared" si="2"/>
        <v>0</v>
      </c>
      <c r="X33">
        <f t="shared" si="3"/>
        <v>0</v>
      </c>
      <c r="Y33">
        <f t="shared" si="4"/>
        <v>0</v>
      </c>
      <c r="Z33">
        <f t="shared" si="5"/>
        <v>0</v>
      </c>
      <c r="AB33">
        <f t="shared" si="6"/>
        <v>3</v>
      </c>
      <c r="AC33">
        <f t="shared" si="7"/>
        <v>4</v>
      </c>
    </row>
    <row r="34" spans="1:29" ht="12.75">
      <c r="A34" s="48">
        <v>33</v>
      </c>
      <c r="B34" s="34"/>
      <c r="C34" s="3"/>
      <c r="D34" s="3"/>
      <c r="E34" s="3"/>
      <c r="F34" s="45">
        <f>IF(ISERROR(VLOOKUP(T34,Race1!$A$5:$Q$64,17,FALSE)),($D$63+1),VLOOKUP(T34,Race1!$A$5:$Q$64,17,FALSE))</f>
        <v>0</v>
      </c>
      <c r="G34" s="45">
        <f>IF(ISERROR(VLOOKUP(T34,Race2!$A$5:$Q$64,17,FALSE)),($D$63+1),VLOOKUP(T34,Race2!$A$5:$Q$64,17,FALSE))</f>
        <v>0</v>
      </c>
      <c r="H34" s="45">
        <f>IF(ISERROR(VLOOKUP(T34,Race3!$A$5:$Q$64,17,FALSE)),($D$63+1),VLOOKUP(T34,Race3!$A$5:$Q$64,17,FALSE))</f>
        <v>0</v>
      </c>
      <c r="I34" s="45">
        <f>IF(ISERROR(VLOOKUP(T34,Race4!$A$5:$Q$64,17,FALSE)),($D$63+1),VLOOKUP(T34,Race4!$A$5:$Q$64,17,FALSE))</f>
        <v>0</v>
      </c>
      <c r="J34" s="45">
        <f>IF(ISERROR(VLOOKUP(T34,Race5!$A$5:$Q$64,17,FALSE)),($D$63+1),VLOOKUP(T34,Race5!$A$5:$Q$64,17,FALSE))</f>
        <v>0</v>
      </c>
      <c r="K34" s="24"/>
      <c r="L34" s="22">
        <f aca="true" t="shared" si="8" ref="L34:L61">SMALL(F34:J34,1)</f>
        <v>0</v>
      </c>
      <c r="M34" s="22">
        <f aca="true" t="shared" si="9" ref="M34:M61">SMALL(F34:J34,2)</f>
        <v>0</v>
      </c>
      <c r="N34" s="22">
        <f aca="true" t="shared" si="10" ref="N34:N61">SMALL(F34:J34,3)</f>
        <v>0</v>
      </c>
      <c r="O34" s="23">
        <f aca="true" t="shared" si="11" ref="O34:O61">SMALL(F34:J34,4)</f>
        <v>0</v>
      </c>
      <c r="P34" s="23">
        <f aca="true" t="shared" si="12" ref="P34:P61">SMALL(F34:J34,5)</f>
        <v>0</v>
      </c>
      <c r="Q34" s="22"/>
      <c r="R34" s="23">
        <f aca="true" t="shared" si="13" ref="R34:R61">SUM(L34:O34)</f>
        <v>0</v>
      </c>
      <c r="S34" s="29">
        <v>33</v>
      </c>
      <c r="T34">
        <f t="shared" si="0"/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f t="shared" si="5"/>
        <v>0</v>
      </c>
      <c r="AB34">
        <f t="shared" si="6"/>
        <v>3</v>
      </c>
      <c r="AC34">
        <f t="shared" si="7"/>
        <v>4</v>
      </c>
    </row>
    <row r="35" spans="1:29" ht="12.75">
      <c r="A35" s="48">
        <v>34</v>
      </c>
      <c r="B35" s="34"/>
      <c r="C35" s="3"/>
      <c r="D35" s="3"/>
      <c r="E35" s="3"/>
      <c r="F35" s="45">
        <f>IF(ISERROR(VLOOKUP(T35,Race1!$A$5:$Q$64,17,FALSE)),($D$63+1),VLOOKUP(T35,Race1!$A$5:$Q$64,17,FALSE))</f>
        <v>0</v>
      </c>
      <c r="G35" s="45">
        <f>IF(ISERROR(VLOOKUP(T35,Race2!$A$5:$Q$64,17,FALSE)),($D$63+1),VLOOKUP(T35,Race2!$A$5:$Q$64,17,FALSE))</f>
        <v>0</v>
      </c>
      <c r="H35" s="45">
        <f>IF(ISERROR(VLOOKUP(T35,Race3!$A$5:$Q$64,17,FALSE)),($D$63+1),VLOOKUP(T35,Race3!$A$5:$Q$64,17,FALSE))</f>
        <v>0</v>
      </c>
      <c r="I35" s="45">
        <f>IF(ISERROR(VLOOKUP(T35,Race4!$A$5:$Q$64,17,FALSE)),($D$63+1),VLOOKUP(T35,Race4!$A$5:$Q$64,17,FALSE))</f>
        <v>0</v>
      </c>
      <c r="J35" s="45">
        <f>IF(ISERROR(VLOOKUP(T35,Race5!$A$5:$Q$64,17,FALSE)),($D$63+1),VLOOKUP(T35,Race5!$A$5:$Q$64,17,FALSE))</f>
        <v>0</v>
      </c>
      <c r="K35" s="25"/>
      <c r="L35" s="22">
        <f t="shared" si="8"/>
        <v>0</v>
      </c>
      <c r="M35" s="22">
        <f t="shared" si="9"/>
        <v>0</v>
      </c>
      <c r="N35" s="22">
        <f t="shared" si="10"/>
        <v>0</v>
      </c>
      <c r="O35" s="23">
        <f t="shared" si="11"/>
        <v>0</v>
      </c>
      <c r="P35" s="23">
        <f t="shared" si="12"/>
        <v>0</v>
      </c>
      <c r="Q35" s="22"/>
      <c r="R35" s="23">
        <f t="shared" si="13"/>
        <v>0</v>
      </c>
      <c r="S35" s="29">
        <v>34</v>
      </c>
      <c r="T35">
        <f t="shared" si="0"/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f t="shared" si="5"/>
        <v>0</v>
      </c>
      <c r="AB35">
        <f t="shared" si="6"/>
        <v>3</v>
      </c>
      <c r="AC35">
        <f t="shared" si="7"/>
        <v>4</v>
      </c>
    </row>
    <row r="36" spans="1:29" ht="12.75">
      <c r="A36" s="48">
        <v>35</v>
      </c>
      <c r="B36" s="34"/>
      <c r="C36" s="3"/>
      <c r="D36" s="3"/>
      <c r="E36" s="3"/>
      <c r="F36" s="45">
        <f>IF(ISERROR(VLOOKUP(T36,Race1!$A$5:$Q$64,17,FALSE)),($D$63+1),VLOOKUP(T36,Race1!$A$5:$Q$64,17,FALSE))</f>
        <v>0</v>
      </c>
      <c r="G36" s="45">
        <f>IF(ISERROR(VLOOKUP(T36,Race2!$A$5:$Q$64,17,FALSE)),($D$63+1),VLOOKUP(T36,Race2!$A$5:$Q$64,17,FALSE))</f>
        <v>0</v>
      </c>
      <c r="H36" s="45">
        <f>IF(ISERROR(VLOOKUP(T36,Race3!$A$5:$Q$64,17,FALSE)),($D$63+1),VLOOKUP(T36,Race3!$A$5:$Q$64,17,FALSE))</f>
        <v>0</v>
      </c>
      <c r="I36" s="45">
        <f>IF(ISERROR(VLOOKUP(T36,Race4!$A$5:$Q$64,17,FALSE)),($D$63+1),VLOOKUP(T36,Race4!$A$5:$Q$64,17,FALSE))</f>
        <v>0</v>
      </c>
      <c r="J36" s="45">
        <f>IF(ISERROR(VLOOKUP(T36,Race5!$A$5:$Q$64,17,FALSE)),($D$63+1),VLOOKUP(T36,Race5!$A$5:$Q$64,17,FALSE))</f>
        <v>0</v>
      </c>
      <c r="K36" s="24"/>
      <c r="L36" s="22">
        <f t="shared" si="8"/>
        <v>0</v>
      </c>
      <c r="M36" s="22">
        <f t="shared" si="9"/>
        <v>0</v>
      </c>
      <c r="N36" s="22">
        <f t="shared" si="10"/>
        <v>0</v>
      </c>
      <c r="O36" s="23">
        <f t="shared" si="11"/>
        <v>0</v>
      </c>
      <c r="P36" s="23">
        <f t="shared" si="12"/>
        <v>0</v>
      </c>
      <c r="Q36" s="22"/>
      <c r="R36" s="23">
        <f t="shared" si="13"/>
        <v>0</v>
      </c>
      <c r="S36" s="29">
        <v>35</v>
      </c>
      <c r="T36">
        <f t="shared" si="0"/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Z36">
        <f t="shared" si="5"/>
        <v>0</v>
      </c>
      <c r="AB36">
        <f t="shared" si="6"/>
        <v>3</v>
      </c>
      <c r="AC36">
        <f t="shared" si="7"/>
        <v>4</v>
      </c>
    </row>
    <row r="37" spans="1:29" ht="12.75">
      <c r="A37" s="48">
        <v>36</v>
      </c>
      <c r="B37" s="34"/>
      <c r="C37" s="3"/>
      <c r="D37" s="3"/>
      <c r="E37" s="3"/>
      <c r="F37" s="45">
        <f>IF(ISERROR(VLOOKUP(T37,Race1!$A$5:$Q$64,17,FALSE)),($D$63+1),VLOOKUP(T37,Race1!$A$5:$Q$64,17,FALSE))</f>
        <v>0</v>
      </c>
      <c r="G37" s="45">
        <f>IF(ISERROR(VLOOKUP(T37,Race2!$A$5:$Q$64,17,FALSE)),($D$63+1),VLOOKUP(T37,Race2!$A$5:$Q$64,17,FALSE))</f>
        <v>0</v>
      </c>
      <c r="H37" s="45">
        <f>IF(ISERROR(VLOOKUP(T37,Race3!$A$5:$Q$64,17,FALSE)),($D$63+1),VLOOKUP(T37,Race3!$A$5:$Q$64,17,FALSE))</f>
        <v>0</v>
      </c>
      <c r="I37" s="45">
        <f>IF(ISERROR(VLOOKUP(T37,Race4!$A$5:$Q$64,17,FALSE)),($D$63+1),VLOOKUP(T37,Race4!$A$5:$Q$64,17,FALSE))</f>
        <v>0</v>
      </c>
      <c r="J37" s="45">
        <f>IF(ISERROR(VLOOKUP(T37,Race5!$A$5:$Q$64,17,FALSE)),($D$63+1),VLOOKUP(T37,Race5!$A$5:$Q$64,17,FALSE))</f>
        <v>0</v>
      </c>
      <c r="K37" s="24"/>
      <c r="L37" s="22">
        <f t="shared" si="8"/>
        <v>0</v>
      </c>
      <c r="M37" s="22">
        <f t="shared" si="9"/>
        <v>0</v>
      </c>
      <c r="N37" s="22">
        <f t="shared" si="10"/>
        <v>0</v>
      </c>
      <c r="O37" s="23">
        <f t="shared" si="11"/>
        <v>0</v>
      </c>
      <c r="P37" s="23">
        <f t="shared" si="12"/>
        <v>0</v>
      </c>
      <c r="Q37" s="23"/>
      <c r="R37" s="23">
        <f t="shared" si="13"/>
        <v>0</v>
      </c>
      <c r="S37" s="29">
        <v>36</v>
      </c>
      <c r="T37">
        <f t="shared" si="0"/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Z37">
        <f t="shared" si="5"/>
        <v>0</v>
      </c>
      <c r="AB37">
        <f t="shared" si="6"/>
        <v>3</v>
      </c>
      <c r="AC37">
        <f t="shared" si="7"/>
        <v>4</v>
      </c>
    </row>
    <row r="38" spans="1:29" ht="12.75">
      <c r="A38" s="48">
        <v>37</v>
      </c>
      <c r="B38" s="34"/>
      <c r="C38" s="3"/>
      <c r="D38" s="3"/>
      <c r="E38" s="3"/>
      <c r="F38" s="45">
        <f>IF(ISERROR(VLOOKUP(T38,Race1!$A$5:$Q$64,17,FALSE)),($D$63+1),VLOOKUP(T38,Race1!$A$5:$Q$64,17,FALSE))</f>
        <v>0</v>
      </c>
      <c r="G38" s="45">
        <f>IF(ISERROR(VLOOKUP(T38,Race2!$A$5:$Q$64,17,FALSE)),($D$63+1),VLOOKUP(T38,Race2!$A$5:$Q$64,17,FALSE))</f>
        <v>0</v>
      </c>
      <c r="H38" s="45">
        <f>IF(ISERROR(VLOOKUP(T38,Race3!$A$5:$Q$64,17,FALSE)),($D$63+1),VLOOKUP(T38,Race3!$A$5:$Q$64,17,FALSE))</f>
        <v>0</v>
      </c>
      <c r="I38" s="45">
        <f>IF(ISERROR(VLOOKUP(T38,Race4!$A$5:$Q$64,17,FALSE)),($D$63+1),VLOOKUP(T38,Race4!$A$5:$Q$64,17,FALSE))</f>
        <v>0</v>
      </c>
      <c r="J38" s="45">
        <f>IF(ISERROR(VLOOKUP(T38,Race5!$A$5:$Q$64,17,FALSE)),($D$63+1),VLOOKUP(T38,Race5!$A$5:$Q$64,17,FALSE))</f>
        <v>0</v>
      </c>
      <c r="K38" s="27"/>
      <c r="L38" s="22">
        <f t="shared" si="8"/>
        <v>0</v>
      </c>
      <c r="M38" s="22">
        <f t="shared" si="9"/>
        <v>0</v>
      </c>
      <c r="N38" s="22">
        <f t="shared" si="10"/>
        <v>0</v>
      </c>
      <c r="O38" s="23">
        <f t="shared" si="11"/>
        <v>0</v>
      </c>
      <c r="P38" s="23">
        <f t="shared" si="12"/>
        <v>0</v>
      </c>
      <c r="Q38" s="22"/>
      <c r="R38" s="23">
        <f t="shared" si="13"/>
        <v>0</v>
      </c>
      <c r="S38" s="30">
        <v>37</v>
      </c>
      <c r="T38">
        <f t="shared" si="0"/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Z38">
        <f t="shared" si="5"/>
        <v>0</v>
      </c>
      <c r="AB38">
        <f t="shared" si="6"/>
        <v>3</v>
      </c>
      <c r="AC38">
        <f t="shared" si="7"/>
        <v>4</v>
      </c>
    </row>
    <row r="39" spans="1:29" ht="12.75">
      <c r="A39" s="48">
        <v>38</v>
      </c>
      <c r="B39" s="36"/>
      <c r="C39" s="3"/>
      <c r="D39" s="3"/>
      <c r="E39" s="3"/>
      <c r="F39" s="45">
        <f>IF(ISERROR(VLOOKUP(T39,Race1!$A$5:$Q$64,17,FALSE)),($D$63+1),VLOOKUP(T39,Race1!$A$5:$Q$64,17,FALSE))</f>
        <v>0</v>
      </c>
      <c r="G39" s="45">
        <f>IF(ISERROR(VLOOKUP(T39,Race2!$A$5:$Q$64,17,FALSE)),($D$63+1),VLOOKUP(T39,Race2!$A$5:$Q$64,17,FALSE))</f>
        <v>0</v>
      </c>
      <c r="H39" s="45">
        <f>IF(ISERROR(VLOOKUP(T39,Race3!$A$5:$Q$64,17,FALSE)),($D$63+1),VLOOKUP(T39,Race3!$A$5:$Q$64,17,FALSE))</f>
        <v>0</v>
      </c>
      <c r="I39" s="45">
        <f>IF(ISERROR(VLOOKUP(T39,Race4!$A$5:$Q$64,17,FALSE)),($D$63+1),VLOOKUP(T39,Race4!$A$5:$Q$64,17,FALSE))</f>
        <v>0</v>
      </c>
      <c r="J39" s="45">
        <f>IF(ISERROR(VLOOKUP(T39,Race5!$A$5:$Q$64,17,FALSE)),($D$63+1),VLOOKUP(T39,Race5!$A$5:$Q$64,17,FALSE))</f>
        <v>0</v>
      </c>
      <c r="K39" s="27"/>
      <c r="L39" s="22">
        <f t="shared" si="8"/>
        <v>0</v>
      </c>
      <c r="M39" s="22">
        <f t="shared" si="9"/>
        <v>0</v>
      </c>
      <c r="N39" s="22">
        <f t="shared" si="10"/>
        <v>0</v>
      </c>
      <c r="O39" s="23">
        <f t="shared" si="11"/>
        <v>0</v>
      </c>
      <c r="P39" s="23">
        <f t="shared" si="12"/>
        <v>0</v>
      </c>
      <c r="Q39" s="22"/>
      <c r="R39" s="23">
        <f t="shared" si="13"/>
        <v>0</v>
      </c>
      <c r="S39" s="29">
        <v>38</v>
      </c>
      <c r="T39">
        <f t="shared" si="0"/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f t="shared" si="5"/>
        <v>0</v>
      </c>
      <c r="AB39">
        <f t="shared" si="6"/>
        <v>3</v>
      </c>
      <c r="AC39">
        <f t="shared" si="7"/>
        <v>4</v>
      </c>
    </row>
    <row r="40" spans="1:29" ht="12.75">
      <c r="A40" s="48">
        <v>39</v>
      </c>
      <c r="B40" s="36"/>
      <c r="C40" s="3"/>
      <c r="D40" s="3"/>
      <c r="E40" s="3"/>
      <c r="F40" s="45">
        <f>IF(ISERROR(VLOOKUP(T40,Race1!$A$5:$Q$64,17,FALSE)),($D$63+1),VLOOKUP(T40,Race1!$A$5:$Q$64,17,FALSE))</f>
        <v>0</v>
      </c>
      <c r="G40" s="45">
        <f>IF(ISERROR(VLOOKUP(T40,Race2!$A$5:$Q$64,17,FALSE)),($D$63+1),VLOOKUP(T40,Race2!$A$5:$Q$64,17,FALSE))</f>
        <v>0</v>
      </c>
      <c r="H40" s="45">
        <f>IF(ISERROR(VLOOKUP(T40,Race3!$A$5:$Q$64,17,FALSE)),($D$63+1),VLOOKUP(T40,Race3!$A$5:$Q$64,17,FALSE))</f>
        <v>0</v>
      </c>
      <c r="I40" s="45">
        <f>IF(ISERROR(VLOOKUP(T40,Race4!$A$5:$Q$64,17,FALSE)),($D$63+1),VLOOKUP(T40,Race4!$A$5:$Q$64,17,FALSE))</f>
        <v>0</v>
      </c>
      <c r="J40" s="45">
        <f>IF(ISERROR(VLOOKUP(T40,Race5!$A$5:$Q$64,17,FALSE)),($D$63+1),VLOOKUP(T40,Race5!$A$5:$Q$64,17,FALSE))</f>
        <v>0</v>
      </c>
      <c r="K40" s="27"/>
      <c r="L40" s="22">
        <f t="shared" si="8"/>
        <v>0</v>
      </c>
      <c r="M40" s="22">
        <f t="shared" si="9"/>
        <v>0</v>
      </c>
      <c r="N40" s="22">
        <f t="shared" si="10"/>
        <v>0</v>
      </c>
      <c r="O40" s="23">
        <f t="shared" si="11"/>
        <v>0</v>
      </c>
      <c r="P40" s="23">
        <f t="shared" si="12"/>
        <v>0</v>
      </c>
      <c r="Q40" s="22"/>
      <c r="R40" s="23">
        <f t="shared" si="13"/>
        <v>0</v>
      </c>
      <c r="S40" s="29">
        <v>39</v>
      </c>
      <c r="T40">
        <f t="shared" si="0"/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Z40">
        <f t="shared" si="5"/>
        <v>0</v>
      </c>
      <c r="AB40">
        <f t="shared" si="6"/>
        <v>3</v>
      </c>
      <c r="AC40">
        <f t="shared" si="7"/>
        <v>4</v>
      </c>
    </row>
    <row r="41" spans="1:29" ht="12.75">
      <c r="A41" s="48">
        <v>40</v>
      </c>
      <c r="B41" s="36"/>
      <c r="C41" s="3"/>
      <c r="D41" s="3"/>
      <c r="E41" s="3"/>
      <c r="F41" s="45">
        <f>IF(ISERROR(VLOOKUP(T41,Race1!$A$5:$Q$64,17,FALSE)),($D$63+1),VLOOKUP(T41,Race1!$A$5:$Q$64,17,FALSE))</f>
        <v>0</v>
      </c>
      <c r="G41" s="45">
        <f>IF(ISERROR(VLOOKUP(T41,Race2!$A$5:$Q$64,17,FALSE)),($D$63+1),VLOOKUP(T41,Race2!$A$5:$Q$64,17,FALSE))</f>
        <v>0</v>
      </c>
      <c r="H41" s="45">
        <f>IF(ISERROR(VLOOKUP(T41,Race3!$A$5:$Q$64,17,FALSE)),($D$63+1),VLOOKUP(T41,Race3!$A$5:$Q$64,17,FALSE))</f>
        <v>0</v>
      </c>
      <c r="I41" s="45">
        <f>IF(ISERROR(VLOOKUP(T41,Race4!$A$5:$Q$64,17,FALSE)),($D$63+1),VLOOKUP(T41,Race4!$A$5:$Q$64,17,FALSE))</f>
        <v>0</v>
      </c>
      <c r="J41" s="45">
        <f>IF(ISERROR(VLOOKUP(T41,Race5!$A$5:$Q$64,17,FALSE)),($D$63+1),VLOOKUP(T41,Race5!$A$5:$Q$64,17,FALSE))</f>
        <v>0</v>
      </c>
      <c r="K41" s="27"/>
      <c r="L41" s="22">
        <f t="shared" si="8"/>
        <v>0</v>
      </c>
      <c r="M41" s="22">
        <f t="shared" si="9"/>
        <v>0</v>
      </c>
      <c r="N41" s="22">
        <f t="shared" si="10"/>
        <v>0</v>
      </c>
      <c r="O41" s="23">
        <f t="shared" si="11"/>
        <v>0</v>
      </c>
      <c r="P41" s="23">
        <f t="shared" si="12"/>
        <v>0</v>
      </c>
      <c r="Q41" s="22"/>
      <c r="R41" s="23">
        <f t="shared" si="13"/>
        <v>0</v>
      </c>
      <c r="S41" s="29">
        <v>40</v>
      </c>
      <c r="T41">
        <f t="shared" si="0"/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f t="shared" si="5"/>
        <v>0</v>
      </c>
      <c r="AB41">
        <f t="shared" si="6"/>
        <v>3</v>
      </c>
      <c r="AC41">
        <f t="shared" si="7"/>
        <v>4</v>
      </c>
    </row>
    <row r="42" spans="1:29" ht="12.75">
      <c r="A42" s="48">
        <v>41</v>
      </c>
      <c r="B42" s="36"/>
      <c r="C42" s="3"/>
      <c r="D42" s="3"/>
      <c r="E42" s="3"/>
      <c r="F42" s="45">
        <f>IF(ISERROR(VLOOKUP(T42,Race1!$A$5:$Q$64,17,FALSE)),($D$63+1),VLOOKUP(T42,Race1!$A$5:$Q$64,17,FALSE))</f>
        <v>0</v>
      </c>
      <c r="G42" s="45">
        <f>IF(ISERROR(VLOOKUP(T42,Race2!$A$5:$Q$64,17,FALSE)),($D$63+1),VLOOKUP(T42,Race2!$A$5:$Q$64,17,FALSE))</f>
        <v>0</v>
      </c>
      <c r="H42" s="45">
        <f>IF(ISERROR(VLOOKUP(T42,Race3!$A$5:$Q$64,17,FALSE)),($D$63+1),VLOOKUP(T42,Race3!$A$5:$Q$64,17,FALSE))</f>
        <v>0</v>
      </c>
      <c r="I42" s="45">
        <f>IF(ISERROR(VLOOKUP(T42,Race4!$A$5:$Q$64,17,FALSE)),($D$63+1),VLOOKUP(T42,Race4!$A$5:$Q$64,17,FALSE))</f>
        <v>0</v>
      </c>
      <c r="J42" s="45">
        <f>IF(ISERROR(VLOOKUP(T42,Race5!$A$5:$Q$64,17,FALSE)),($D$63+1),VLOOKUP(T42,Race5!$A$5:$Q$64,17,FALSE))</f>
        <v>0</v>
      </c>
      <c r="K42" s="27"/>
      <c r="L42" s="22">
        <f t="shared" si="8"/>
        <v>0</v>
      </c>
      <c r="M42" s="22">
        <f t="shared" si="9"/>
        <v>0</v>
      </c>
      <c r="N42" s="22">
        <f t="shared" si="10"/>
        <v>0</v>
      </c>
      <c r="O42" s="23">
        <f t="shared" si="11"/>
        <v>0</v>
      </c>
      <c r="P42" s="23">
        <f t="shared" si="12"/>
        <v>0</v>
      </c>
      <c r="Q42" s="22"/>
      <c r="R42" s="23">
        <f t="shared" si="13"/>
        <v>0</v>
      </c>
      <c r="S42" s="30">
        <v>41</v>
      </c>
      <c r="T42">
        <f t="shared" si="0"/>
      </c>
      <c r="V42">
        <f t="shared" si="1"/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f t="shared" si="5"/>
        <v>0</v>
      </c>
      <c r="AB42">
        <f t="shared" si="6"/>
        <v>3</v>
      </c>
      <c r="AC42">
        <f t="shared" si="7"/>
        <v>4</v>
      </c>
    </row>
    <row r="43" spans="1:29" ht="12.75">
      <c r="A43" s="48">
        <v>42</v>
      </c>
      <c r="B43" s="36"/>
      <c r="C43" s="3"/>
      <c r="D43" s="3"/>
      <c r="E43" s="3"/>
      <c r="F43" s="45">
        <f>IF(ISERROR(VLOOKUP(T43,Race1!$A$5:$Q$64,17,FALSE)),($D$63+1),VLOOKUP(T43,Race1!$A$5:$Q$64,17,FALSE))</f>
        <v>0</v>
      </c>
      <c r="G43" s="45">
        <f>IF(ISERROR(VLOOKUP(T43,Race2!$A$5:$Q$64,17,FALSE)),($D$63+1),VLOOKUP(T43,Race2!$A$5:$Q$64,17,FALSE))</f>
        <v>0</v>
      </c>
      <c r="H43" s="45">
        <f>IF(ISERROR(VLOOKUP(T43,Race3!$A$5:$Q$64,17,FALSE)),($D$63+1),VLOOKUP(T43,Race3!$A$5:$Q$64,17,FALSE))</f>
        <v>0</v>
      </c>
      <c r="I43" s="45">
        <f>IF(ISERROR(VLOOKUP(T43,Race4!$A$5:$Q$64,17,FALSE)),($D$63+1),VLOOKUP(T43,Race4!$A$5:$Q$64,17,FALSE))</f>
        <v>0</v>
      </c>
      <c r="J43" s="45">
        <f>IF(ISERROR(VLOOKUP(T43,Race5!$A$5:$Q$64,17,FALSE)),($D$63+1),VLOOKUP(T43,Race5!$A$5:$Q$64,17,FALSE))</f>
        <v>0</v>
      </c>
      <c r="K43" s="27"/>
      <c r="L43" s="22">
        <f t="shared" si="8"/>
        <v>0</v>
      </c>
      <c r="M43" s="22">
        <f t="shared" si="9"/>
        <v>0</v>
      </c>
      <c r="N43" s="22">
        <f t="shared" si="10"/>
        <v>0</v>
      </c>
      <c r="O43" s="23">
        <f t="shared" si="11"/>
        <v>0</v>
      </c>
      <c r="P43" s="23">
        <f t="shared" si="12"/>
        <v>0</v>
      </c>
      <c r="Q43" s="22"/>
      <c r="R43" s="23">
        <f t="shared" si="13"/>
        <v>0</v>
      </c>
      <c r="S43" s="29">
        <v>42</v>
      </c>
      <c r="T43">
        <f t="shared" si="0"/>
      </c>
      <c r="V43">
        <f t="shared" si="1"/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f t="shared" si="5"/>
        <v>0</v>
      </c>
      <c r="AB43">
        <f t="shared" si="6"/>
        <v>3</v>
      </c>
      <c r="AC43">
        <f t="shared" si="7"/>
        <v>4</v>
      </c>
    </row>
    <row r="44" spans="1:29" ht="12.75">
      <c r="A44" s="48">
        <v>43</v>
      </c>
      <c r="B44" s="36"/>
      <c r="C44" s="3"/>
      <c r="D44" s="3"/>
      <c r="E44" s="3"/>
      <c r="F44" s="45">
        <f>IF(ISERROR(VLOOKUP(T44,Race1!$A$5:$Q$64,17,FALSE)),($D$63+1),VLOOKUP(T44,Race1!$A$5:$Q$64,17,FALSE))</f>
        <v>0</v>
      </c>
      <c r="G44" s="45">
        <f>IF(ISERROR(VLOOKUP(T44,Race2!$A$5:$Q$64,17,FALSE)),($D$63+1),VLOOKUP(T44,Race2!$A$5:$Q$64,17,FALSE))</f>
        <v>0</v>
      </c>
      <c r="H44" s="45">
        <f>IF(ISERROR(VLOOKUP(T44,Race3!$A$5:$Q$64,17,FALSE)),($D$63+1),VLOOKUP(T44,Race3!$A$5:$Q$64,17,FALSE))</f>
        <v>0</v>
      </c>
      <c r="I44" s="45">
        <f>IF(ISERROR(VLOOKUP(T44,Race4!$A$5:$Q$64,17,FALSE)),($D$63+1),VLOOKUP(T44,Race4!$A$5:$Q$64,17,FALSE))</f>
        <v>0</v>
      </c>
      <c r="J44" s="45">
        <f>IF(ISERROR(VLOOKUP(T44,Race5!$A$5:$Q$64,17,FALSE)),($D$63+1),VLOOKUP(T44,Race5!$A$5:$Q$64,17,FALSE))</f>
        <v>0</v>
      </c>
      <c r="K44" s="27"/>
      <c r="L44" s="22">
        <f t="shared" si="8"/>
        <v>0</v>
      </c>
      <c r="M44" s="22">
        <f t="shared" si="9"/>
        <v>0</v>
      </c>
      <c r="N44" s="22">
        <f t="shared" si="10"/>
        <v>0</v>
      </c>
      <c r="O44" s="23">
        <f t="shared" si="11"/>
        <v>0</v>
      </c>
      <c r="P44" s="23">
        <f t="shared" si="12"/>
        <v>0</v>
      </c>
      <c r="Q44" s="22"/>
      <c r="R44" s="23">
        <f t="shared" si="13"/>
        <v>0</v>
      </c>
      <c r="S44" s="29">
        <v>43</v>
      </c>
      <c r="T44">
        <f t="shared" si="0"/>
      </c>
      <c r="V44">
        <f t="shared" si="1"/>
        <v>0</v>
      </c>
      <c r="W44">
        <f t="shared" si="2"/>
        <v>0</v>
      </c>
      <c r="X44">
        <f t="shared" si="3"/>
        <v>0</v>
      </c>
      <c r="Y44">
        <f t="shared" si="4"/>
        <v>0</v>
      </c>
      <c r="Z44">
        <f t="shared" si="5"/>
        <v>0</v>
      </c>
      <c r="AB44">
        <f t="shared" si="6"/>
        <v>3</v>
      </c>
      <c r="AC44">
        <f t="shared" si="7"/>
        <v>4</v>
      </c>
    </row>
    <row r="45" spans="1:29" ht="12.75">
      <c r="A45" s="48">
        <v>44</v>
      </c>
      <c r="B45" s="36"/>
      <c r="C45" s="3"/>
      <c r="D45" s="3"/>
      <c r="E45" s="4"/>
      <c r="F45" s="45">
        <f>IF(ISERROR(VLOOKUP(T45,Race1!$A$5:$Q$64,17,FALSE)),($D$63+1),VLOOKUP(T45,Race1!$A$5:$Q$64,17,FALSE))</f>
        <v>0</v>
      </c>
      <c r="G45" s="45">
        <f>IF(ISERROR(VLOOKUP(T45,Race2!$A$5:$Q$64,17,FALSE)),($D$63+1),VLOOKUP(T45,Race2!$A$5:$Q$64,17,FALSE))</f>
        <v>0</v>
      </c>
      <c r="H45" s="45">
        <f>IF(ISERROR(VLOOKUP(T45,Race3!$A$5:$Q$64,17,FALSE)),($D$63+1),VLOOKUP(T45,Race3!$A$5:$Q$64,17,FALSE))</f>
        <v>0</v>
      </c>
      <c r="I45" s="45">
        <f>IF(ISERROR(VLOOKUP(T45,Race4!$A$5:$Q$64,17,FALSE)),($D$63+1),VLOOKUP(T45,Race4!$A$5:$Q$64,17,FALSE))</f>
        <v>0</v>
      </c>
      <c r="J45" s="45">
        <f>IF(ISERROR(VLOOKUP(T45,Race5!$A$5:$Q$64,17,FALSE)),($D$63+1),VLOOKUP(T45,Race5!$A$5:$Q$64,17,FALSE))</f>
        <v>0</v>
      </c>
      <c r="K45" s="27"/>
      <c r="L45" s="22">
        <f t="shared" si="8"/>
        <v>0</v>
      </c>
      <c r="M45" s="22">
        <f t="shared" si="9"/>
        <v>0</v>
      </c>
      <c r="N45" s="22">
        <f t="shared" si="10"/>
        <v>0</v>
      </c>
      <c r="O45" s="23">
        <f t="shared" si="11"/>
        <v>0</v>
      </c>
      <c r="P45" s="23">
        <f t="shared" si="12"/>
        <v>0</v>
      </c>
      <c r="Q45" s="22"/>
      <c r="R45" s="23">
        <f t="shared" si="13"/>
        <v>0</v>
      </c>
      <c r="S45" s="29">
        <v>44</v>
      </c>
      <c r="T45">
        <f t="shared" si="0"/>
      </c>
      <c r="V45">
        <f t="shared" si="1"/>
        <v>0</v>
      </c>
      <c r="W45">
        <f t="shared" si="2"/>
        <v>0</v>
      </c>
      <c r="X45">
        <f t="shared" si="3"/>
        <v>0</v>
      </c>
      <c r="Y45">
        <f t="shared" si="4"/>
        <v>0</v>
      </c>
      <c r="Z45">
        <f t="shared" si="5"/>
        <v>0</v>
      </c>
      <c r="AB45">
        <f t="shared" si="6"/>
        <v>3</v>
      </c>
      <c r="AC45">
        <f t="shared" si="7"/>
        <v>4</v>
      </c>
    </row>
    <row r="46" spans="1:29" ht="12.75">
      <c r="A46" s="48">
        <v>45</v>
      </c>
      <c r="B46" s="36"/>
      <c r="C46" s="3"/>
      <c r="D46" s="3"/>
      <c r="E46" s="3"/>
      <c r="F46" s="45">
        <f>IF(ISERROR(VLOOKUP(T46,Race1!$A$5:$Q$64,17,FALSE)),($D$63+1),VLOOKUP(T46,Race1!$A$5:$Q$64,17,FALSE))</f>
        <v>0</v>
      </c>
      <c r="G46" s="45">
        <f>IF(ISERROR(VLOOKUP(T46,Race2!$A$5:$Q$64,17,FALSE)),($D$63+1),VLOOKUP(T46,Race2!$A$5:$Q$64,17,FALSE))</f>
        <v>0</v>
      </c>
      <c r="H46" s="45">
        <f>IF(ISERROR(VLOOKUP(T46,Race3!$A$5:$Q$64,17,FALSE)),($D$63+1),VLOOKUP(T46,Race3!$A$5:$Q$64,17,FALSE))</f>
        <v>0</v>
      </c>
      <c r="I46" s="45">
        <f>IF(ISERROR(VLOOKUP(T46,Race4!$A$5:$Q$64,17,FALSE)),($D$63+1),VLOOKUP(T46,Race4!$A$5:$Q$64,17,FALSE))</f>
        <v>0</v>
      </c>
      <c r="J46" s="45">
        <f>IF(ISERROR(VLOOKUP(T46,Race5!$A$5:$Q$64,17,FALSE)),($D$63+1),VLOOKUP(T46,Race5!$A$5:$Q$64,17,FALSE))</f>
        <v>0</v>
      </c>
      <c r="K46" s="27"/>
      <c r="L46" s="22">
        <f t="shared" si="8"/>
        <v>0</v>
      </c>
      <c r="M46" s="22">
        <f t="shared" si="9"/>
        <v>0</v>
      </c>
      <c r="N46" s="22">
        <f t="shared" si="10"/>
        <v>0</v>
      </c>
      <c r="O46" s="23">
        <f t="shared" si="11"/>
        <v>0</v>
      </c>
      <c r="P46" s="23">
        <f t="shared" si="12"/>
        <v>0</v>
      </c>
      <c r="Q46" s="22"/>
      <c r="R46" s="23">
        <f t="shared" si="13"/>
        <v>0</v>
      </c>
      <c r="S46" s="30">
        <v>45</v>
      </c>
      <c r="T46">
        <f t="shared" si="0"/>
      </c>
      <c r="V46">
        <f t="shared" si="1"/>
        <v>0</v>
      </c>
      <c r="W46">
        <f t="shared" si="2"/>
        <v>0</v>
      </c>
      <c r="X46">
        <f t="shared" si="3"/>
        <v>0</v>
      </c>
      <c r="Y46">
        <f t="shared" si="4"/>
        <v>0</v>
      </c>
      <c r="Z46">
        <f t="shared" si="5"/>
        <v>0</v>
      </c>
      <c r="AB46">
        <f t="shared" si="6"/>
        <v>3</v>
      </c>
      <c r="AC46">
        <f t="shared" si="7"/>
        <v>4</v>
      </c>
    </row>
    <row r="47" spans="1:29" ht="12.75">
      <c r="A47" s="48">
        <v>46</v>
      </c>
      <c r="B47" s="36"/>
      <c r="C47" s="3"/>
      <c r="D47" s="3"/>
      <c r="E47" s="3"/>
      <c r="F47" s="45">
        <f>IF(ISERROR(VLOOKUP(T47,Race1!$A$5:$Q$64,17,FALSE)),($D$63+1),VLOOKUP(T47,Race1!$A$5:$Q$64,17,FALSE))</f>
        <v>0</v>
      </c>
      <c r="G47" s="45">
        <f>IF(ISERROR(VLOOKUP(T47,Race2!$A$5:$Q$64,17,FALSE)),($D$63+1),VLOOKUP(T47,Race2!$A$5:$Q$64,17,FALSE))</f>
        <v>0</v>
      </c>
      <c r="H47" s="45">
        <f>IF(ISERROR(VLOOKUP(T47,Race3!$A$5:$Q$64,17,FALSE)),($D$63+1),VLOOKUP(T47,Race3!$A$5:$Q$64,17,FALSE))</f>
        <v>0</v>
      </c>
      <c r="I47" s="45">
        <f>IF(ISERROR(VLOOKUP(T47,Race4!$A$5:$Q$64,17,FALSE)),($D$63+1),VLOOKUP(T47,Race4!$A$5:$Q$64,17,FALSE))</f>
        <v>0</v>
      </c>
      <c r="J47" s="45">
        <f>IF(ISERROR(VLOOKUP(T47,Race5!$A$5:$Q$64,17,FALSE)),($D$63+1),VLOOKUP(T47,Race5!$A$5:$Q$64,17,FALSE))</f>
        <v>0</v>
      </c>
      <c r="K47" s="27"/>
      <c r="L47" s="22">
        <f t="shared" si="8"/>
        <v>0</v>
      </c>
      <c r="M47" s="22">
        <f t="shared" si="9"/>
        <v>0</v>
      </c>
      <c r="N47" s="22">
        <f t="shared" si="10"/>
        <v>0</v>
      </c>
      <c r="O47" s="23">
        <f t="shared" si="11"/>
        <v>0</v>
      </c>
      <c r="P47" s="23">
        <f t="shared" si="12"/>
        <v>0</v>
      </c>
      <c r="Q47" s="22"/>
      <c r="R47" s="23">
        <f t="shared" si="13"/>
        <v>0</v>
      </c>
      <c r="S47" s="29">
        <v>46</v>
      </c>
      <c r="T47">
        <f t="shared" si="0"/>
      </c>
      <c r="V47">
        <f t="shared" si="1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f t="shared" si="5"/>
        <v>0</v>
      </c>
      <c r="AB47">
        <f aca="true" t="shared" si="14" ref="AB47:AB61">COUNT(V47:X47)</f>
        <v>3</v>
      </c>
      <c r="AC47">
        <f t="shared" si="7"/>
        <v>4</v>
      </c>
    </row>
    <row r="48" spans="1:29" ht="12.75">
      <c r="A48" s="48">
        <v>47</v>
      </c>
      <c r="B48" s="36"/>
      <c r="C48" s="3"/>
      <c r="D48" s="3"/>
      <c r="E48" s="3"/>
      <c r="F48" s="45">
        <f>IF(ISERROR(VLOOKUP(T48,Race1!$A$5:$Q$64,17,FALSE)),($D$63+1),VLOOKUP(T48,Race1!$A$5:$Q$64,17,FALSE))</f>
        <v>0</v>
      </c>
      <c r="G48" s="45">
        <f>IF(ISERROR(VLOOKUP(T48,Race2!$A$5:$Q$64,17,FALSE)),($D$63+1),VLOOKUP(T48,Race2!$A$5:$Q$64,17,FALSE))</f>
        <v>0</v>
      </c>
      <c r="H48" s="45">
        <f>IF(ISERROR(VLOOKUP(T48,Race3!$A$5:$Q$64,17,FALSE)),($D$63+1),VLOOKUP(T48,Race3!$A$5:$Q$64,17,FALSE))</f>
        <v>0</v>
      </c>
      <c r="I48" s="45">
        <f>IF(ISERROR(VLOOKUP(T48,Race4!$A$5:$Q$64,17,FALSE)),($D$63+1),VLOOKUP(T48,Race4!$A$5:$Q$64,17,FALSE))</f>
        <v>0</v>
      </c>
      <c r="J48" s="45">
        <f>IF(ISERROR(VLOOKUP(T48,Race5!$A$5:$Q$64,17,FALSE)),($D$63+1),VLOOKUP(T48,Race5!$A$5:$Q$64,17,FALSE))</f>
        <v>0</v>
      </c>
      <c r="K48" s="27"/>
      <c r="L48" s="22">
        <f t="shared" si="8"/>
        <v>0</v>
      </c>
      <c r="M48" s="22">
        <f t="shared" si="9"/>
        <v>0</v>
      </c>
      <c r="N48" s="22">
        <f t="shared" si="10"/>
        <v>0</v>
      </c>
      <c r="O48" s="23">
        <f t="shared" si="11"/>
        <v>0</v>
      </c>
      <c r="P48" s="23">
        <f t="shared" si="12"/>
        <v>0</v>
      </c>
      <c r="Q48" s="22"/>
      <c r="R48" s="23">
        <f t="shared" si="13"/>
        <v>0</v>
      </c>
      <c r="S48" s="29">
        <v>47</v>
      </c>
      <c r="T48">
        <f t="shared" si="0"/>
      </c>
      <c r="V48">
        <f t="shared" si="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f t="shared" si="5"/>
        <v>0</v>
      </c>
      <c r="AB48">
        <f t="shared" si="14"/>
        <v>3</v>
      </c>
      <c r="AC48">
        <f t="shared" si="7"/>
        <v>4</v>
      </c>
    </row>
    <row r="49" spans="1:29" ht="12.75">
      <c r="A49" s="48">
        <v>48</v>
      </c>
      <c r="B49" s="36"/>
      <c r="C49" s="3"/>
      <c r="D49" s="3"/>
      <c r="E49" s="3"/>
      <c r="F49" s="45">
        <f>IF(ISERROR(VLOOKUP(T49,Race1!$A$5:$Q$64,17,FALSE)),($D$63+1),VLOOKUP(T49,Race1!$A$5:$Q$64,17,FALSE))</f>
        <v>0</v>
      </c>
      <c r="G49" s="45">
        <f>IF(ISERROR(VLOOKUP(T49,Race2!$A$5:$Q$64,17,FALSE)),($D$63+1),VLOOKUP(T49,Race2!$A$5:$Q$64,17,FALSE))</f>
        <v>0</v>
      </c>
      <c r="H49" s="45">
        <f>IF(ISERROR(VLOOKUP(T49,Race3!$A$5:$Q$64,17,FALSE)),($D$63+1),VLOOKUP(T49,Race3!$A$5:$Q$64,17,FALSE))</f>
        <v>0</v>
      </c>
      <c r="I49" s="45">
        <f>IF(ISERROR(VLOOKUP(T49,Race4!$A$5:$Q$64,17,FALSE)),($D$63+1),VLOOKUP(T49,Race4!$A$5:$Q$64,17,FALSE))</f>
        <v>0</v>
      </c>
      <c r="J49" s="45">
        <f>IF(ISERROR(VLOOKUP(T49,Race5!$A$5:$Q$64,17,FALSE)),($D$63+1),VLOOKUP(T49,Race5!$A$5:$Q$64,17,FALSE))</f>
        <v>0</v>
      </c>
      <c r="K49" s="27"/>
      <c r="L49" s="22">
        <f t="shared" si="8"/>
        <v>0</v>
      </c>
      <c r="M49" s="22">
        <f t="shared" si="9"/>
        <v>0</v>
      </c>
      <c r="N49" s="22">
        <f t="shared" si="10"/>
        <v>0</v>
      </c>
      <c r="O49" s="23">
        <f t="shared" si="11"/>
        <v>0</v>
      </c>
      <c r="P49" s="23">
        <f t="shared" si="12"/>
        <v>0</v>
      </c>
      <c r="Q49" s="22"/>
      <c r="R49" s="23">
        <f t="shared" si="13"/>
        <v>0</v>
      </c>
      <c r="S49" s="29">
        <v>48</v>
      </c>
      <c r="T49">
        <f t="shared" si="0"/>
      </c>
      <c r="V49">
        <f t="shared" si="1"/>
        <v>0</v>
      </c>
      <c r="W49">
        <f t="shared" si="2"/>
        <v>0</v>
      </c>
      <c r="X49">
        <f t="shared" si="3"/>
        <v>0</v>
      </c>
      <c r="Y49">
        <f t="shared" si="4"/>
        <v>0</v>
      </c>
      <c r="Z49">
        <f t="shared" si="5"/>
        <v>0</v>
      </c>
      <c r="AB49">
        <f t="shared" si="14"/>
        <v>3</v>
      </c>
      <c r="AC49">
        <f t="shared" si="7"/>
        <v>4</v>
      </c>
    </row>
    <row r="50" spans="1:29" ht="12.75">
      <c r="A50" s="48">
        <v>49</v>
      </c>
      <c r="B50" s="36"/>
      <c r="C50" s="3"/>
      <c r="D50" s="3"/>
      <c r="E50" s="3"/>
      <c r="F50" s="45">
        <f>IF(ISERROR(VLOOKUP(T50,Race1!$A$5:$Q$64,17,FALSE)),($D$63+1),VLOOKUP(T50,Race1!$A$5:$Q$64,17,FALSE))</f>
        <v>0</v>
      </c>
      <c r="G50" s="45">
        <f>IF(ISERROR(VLOOKUP(T50,Race2!$A$5:$Q$64,17,FALSE)),($D$63+1),VLOOKUP(T50,Race2!$A$5:$Q$64,17,FALSE))</f>
        <v>0</v>
      </c>
      <c r="H50" s="45">
        <f>IF(ISERROR(VLOOKUP(T50,Race3!$A$5:$Q$64,17,FALSE)),($D$63+1),VLOOKUP(T50,Race3!$A$5:$Q$64,17,FALSE))</f>
        <v>0</v>
      </c>
      <c r="I50" s="45">
        <f>IF(ISERROR(VLOOKUP(T50,Race4!$A$5:$Q$64,17,FALSE)),($D$63+1),VLOOKUP(T50,Race4!$A$5:$Q$64,17,FALSE))</f>
        <v>0</v>
      </c>
      <c r="J50" s="45">
        <f>IF(ISERROR(VLOOKUP(T50,Race5!$A$5:$Q$64,17,FALSE)),($D$63+1),VLOOKUP(T50,Race5!$A$5:$Q$64,17,FALSE))</f>
        <v>0</v>
      </c>
      <c r="K50" s="27"/>
      <c r="L50" s="22">
        <f t="shared" si="8"/>
        <v>0</v>
      </c>
      <c r="M50" s="22">
        <f t="shared" si="9"/>
        <v>0</v>
      </c>
      <c r="N50" s="22">
        <f t="shared" si="10"/>
        <v>0</v>
      </c>
      <c r="O50" s="23">
        <f t="shared" si="11"/>
        <v>0</v>
      </c>
      <c r="P50" s="23">
        <f t="shared" si="12"/>
        <v>0</v>
      </c>
      <c r="Q50" s="22"/>
      <c r="R50" s="23">
        <f t="shared" si="13"/>
        <v>0</v>
      </c>
      <c r="S50" s="30">
        <v>49</v>
      </c>
      <c r="T50">
        <f t="shared" si="0"/>
      </c>
      <c r="V50">
        <f t="shared" si="1"/>
        <v>0</v>
      </c>
      <c r="W50">
        <f t="shared" si="2"/>
        <v>0</v>
      </c>
      <c r="X50">
        <f t="shared" si="3"/>
        <v>0</v>
      </c>
      <c r="Y50">
        <f t="shared" si="4"/>
        <v>0</v>
      </c>
      <c r="Z50">
        <f t="shared" si="5"/>
        <v>0</v>
      </c>
      <c r="AB50">
        <f t="shared" si="14"/>
        <v>3</v>
      </c>
      <c r="AC50">
        <f t="shared" si="7"/>
        <v>4</v>
      </c>
    </row>
    <row r="51" spans="1:29" ht="12.75">
      <c r="A51" s="48">
        <v>50</v>
      </c>
      <c r="B51" s="36"/>
      <c r="C51" s="3"/>
      <c r="D51" s="3"/>
      <c r="E51" s="3"/>
      <c r="F51" s="45">
        <f>IF(ISERROR(VLOOKUP(T51,Race1!$A$5:$Q$64,17,FALSE)),($D$63+1),VLOOKUP(T51,Race1!$A$5:$Q$64,17,FALSE))</f>
        <v>0</v>
      </c>
      <c r="G51" s="45">
        <f>IF(ISERROR(VLOOKUP(T51,Race2!$A$5:$Q$64,17,FALSE)),($D$63+1),VLOOKUP(T51,Race2!$A$5:$Q$64,17,FALSE))</f>
        <v>0</v>
      </c>
      <c r="H51" s="45">
        <f>IF(ISERROR(VLOOKUP(T51,Race3!$A$5:$Q$64,17,FALSE)),($D$63+1),VLOOKUP(T51,Race3!$A$5:$Q$64,17,FALSE))</f>
        <v>0</v>
      </c>
      <c r="I51" s="45">
        <f>IF(ISERROR(VLOOKUP(T51,Race4!$A$5:$Q$64,17,FALSE)),($D$63+1),VLOOKUP(T51,Race4!$A$5:$Q$64,17,FALSE))</f>
        <v>0</v>
      </c>
      <c r="J51" s="45">
        <f>IF(ISERROR(VLOOKUP(T51,Race5!$A$5:$Q$64,17,FALSE)),($D$63+1),VLOOKUP(T51,Race5!$A$5:$Q$64,17,FALSE))</f>
        <v>0</v>
      </c>
      <c r="K51" s="27"/>
      <c r="L51" s="22">
        <f t="shared" si="8"/>
        <v>0</v>
      </c>
      <c r="M51" s="22">
        <f t="shared" si="9"/>
        <v>0</v>
      </c>
      <c r="N51" s="22">
        <f t="shared" si="10"/>
        <v>0</v>
      </c>
      <c r="O51" s="23">
        <f t="shared" si="11"/>
        <v>0</v>
      </c>
      <c r="P51" s="23">
        <f t="shared" si="12"/>
        <v>0</v>
      </c>
      <c r="Q51" s="22"/>
      <c r="R51" s="23">
        <f t="shared" si="13"/>
        <v>0</v>
      </c>
      <c r="S51" s="29">
        <v>50</v>
      </c>
      <c r="T51">
        <f t="shared" si="0"/>
      </c>
      <c r="V51">
        <f t="shared" si="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f t="shared" si="5"/>
        <v>0</v>
      </c>
      <c r="AB51">
        <f t="shared" si="14"/>
        <v>3</v>
      </c>
      <c r="AC51">
        <f t="shared" si="7"/>
        <v>4</v>
      </c>
    </row>
    <row r="52" spans="1:29" ht="12.75">
      <c r="A52" s="48">
        <v>51</v>
      </c>
      <c r="B52" s="36"/>
      <c r="C52" s="3"/>
      <c r="D52" s="3"/>
      <c r="E52" s="3"/>
      <c r="F52" s="45">
        <f>IF(ISERROR(VLOOKUP(T52,Race1!$A$5:$Q$64,17,FALSE)),($D$63+1),VLOOKUP(T52,Race1!$A$5:$Q$64,17,FALSE))</f>
        <v>0</v>
      </c>
      <c r="G52" s="45">
        <f>IF(ISERROR(VLOOKUP(T52,Race2!$A$5:$Q$64,17,FALSE)),($D$63+1),VLOOKUP(T52,Race2!$A$5:$Q$64,17,FALSE))</f>
        <v>0</v>
      </c>
      <c r="H52" s="45">
        <f>IF(ISERROR(VLOOKUP(T52,Race3!$A$5:$Q$64,17,FALSE)),($D$63+1),VLOOKUP(T52,Race3!$A$5:$Q$64,17,FALSE))</f>
        <v>0</v>
      </c>
      <c r="I52" s="45">
        <f>IF(ISERROR(VLOOKUP(T52,Race4!$A$5:$Q$64,17,FALSE)),($D$63+1),VLOOKUP(T52,Race4!$A$5:$Q$64,17,FALSE))</f>
        <v>0</v>
      </c>
      <c r="J52" s="45">
        <f>IF(ISERROR(VLOOKUP(T52,Race5!$A$5:$Q$64,17,FALSE)),($D$63+1),VLOOKUP(T52,Race5!$A$5:$Q$64,17,FALSE))</f>
        <v>0</v>
      </c>
      <c r="K52" s="27"/>
      <c r="L52" s="22">
        <f t="shared" si="8"/>
        <v>0</v>
      </c>
      <c r="M52" s="22">
        <f t="shared" si="9"/>
        <v>0</v>
      </c>
      <c r="N52" s="22">
        <f t="shared" si="10"/>
        <v>0</v>
      </c>
      <c r="O52" s="23">
        <f t="shared" si="11"/>
        <v>0</v>
      </c>
      <c r="P52" s="23">
        <f t="shared" si="12"/>
        <v>0</v>
      </c>
      <c r="Q52" s="22"/>
      <c r="R52" s="23">
        <f t="shared" si="13"/>
        <v>0</v>
      </c>
      <c r="S52" s="29">
        <v>51</v>
      </c>
      <c r="T52">
        <f t="shared" si="0"/>
      </c>
      <c r="V52">
        <f t="shared" si="1"/>
        <v>0</v>
      </c>
      <c r="W52">
        <f t="shared" si="2"/>
        <v>0</v>
      </c>
      <c r="X52">
        <f t="shared" si="3"/>
        <v>0</v>
      </c>
      <c r="Y52">
        <f t="shared" si="4"/>
        <v>0</v>
      </c>
      <c r="Z52">
        <f t="shared" si="5"/>
        <v>0</v>
      </c>
      <c r="AB52">
        <f t="shared" si="14"/>
        <v>3</v>
      </c>
      <c r="AC52">
        <f t="shared" si="7"/>
        <v>4</v>
      </c>
    </row>
    <row r="53" spans="1:29" ht="12.75">
      <c r="A53" s="48">
        <v>52</v>
      </c>
      <c r="B53" s="36"/>
      <c r="C53" s="3"/>
      <c r="D53" s="3"/>
      <c r="E53" s="3"/>
      <c r="F53" s="45">
        <f>IF(ISERROR(VLOOKUP(T53,Race1!$A$5:$Q$64,17,FALSE)),($D$63+1),VLOOKUP(T53,Race1!$A$5:$Q$64,17,FALSE))</f>
        <v>0</v>
      </c>
      <c r="G53" s="45">
        <f>IF(ISERROR(VLOOKUP(T53,Race2!$A$5:$Q$64,17,FALSE)),($D$63+1),VLOOKUP(T53,Race2!$A$5:$Q$64,17,FALSE))</f>
        <v>0</v>
      </c>
      <c r="H53" s="45">
        <f>IF(ISERROR(VLOOKUP(T53,Race3!$A$5:$Q$64,17,FALSE)),($D$63+1),VLOOKUP(T53,Race3!$A$5:$Q$64,17,FALSE))</f>
        <v>0</v>
      </c>
      <c r="I53" s="45">
        <f>IF(ISERROR(VLOOKUP(T53,Race4!$A$5:$Q$64,17,FALSE)),($D$63+1),VLOOKUP(T53,Race4!$A$5:$Q$64,17,FALSE))</f>
        <v>0</v>
      </c>
      <c r="J53" s="45">
        <f>IF(ISERROR(VLOOKUP(T53,Race5!$A$5:$Q$64,17,FALSE)),($D$63+1),VLOOKUP(T53,Race5!$A$5:$Q$64,17,FALSE))</f>
        <v>0</v>
      </c>
      <c r="K53" s="27"/>
      <c r="L53" s="22">
        <f t="shared" si="8"/>
        <v>0</v>
      </c>
      <c r="M53" s="22">
        <f t="shared" si="9"/>
        <v>0</v>
      </c>
      <c r="N53" s="22">
        <f t="shared" si="10"/>
        <v>0</v>
      </c>
      <c r="O53" s="23">
        <f t="shared" si="11"/>
        <v>0</v>
      </c>
      <c r="P53" s="23">
        <f t="shared" si="12"/>
        <v>0</v>
      </c>
      <c r="Q53" s="22"/>
      <c r="R53" s="23">
        <f t="shared" si="13"/>
        <v>0</v>
      </c>
      <c r="S53" s="29">
        <v>52</v>
      </c>
      <c r="T53">
        <f t="shared" si="0"/>
      </c>
      <c r="V53">
        <f t="shared" si="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f t="shared" si="5"/>
        <v>0</v>
      </c>
      <c r="AB53">
        <f t="shared" si="14"/>
        <v>3</v>
      </c>
      <c r="AC53">
        <f t="shared" si="7"/>
        <v>4</v>
      </c>
    </row>
    <row r="54" spans="1:29" ht="12.75">
      <c r="A54" s="48">
        <v>53</v>
      </c>
      <c r="B54" s="36"/>
      <c r="C54" s="3"/>
      <c r="D54" s="3"/>
      <c r="E54" s="3"/>
      <c r="F54" s="45">
        <f>IF(ISERROR(VLOOKUP(T54,Race1!$A$5:$Q$64,17,FALSE)),($D$63+1),VLOOKUP(T54,Race1!$A$5:$Q$64,17,FALSE))</f>
        <v>0</v>
      </c>
      <c r="G54" s="45">
        <f>IF(ISERROR(VLOOKUP(T54,Race2!$A$5:$Q$64,17,FALSE)),($D$63+1),VLOOKUP(T54,Race2!$A$5:$Q$64,17,FALSE))</f>
        <v>0</v>
      </c>
      <c r="H54" s="45">
        <f>IF(ISERROR(VLOOKUP(T54,Race3!$A$5:$Q$64,17,FALSE)),($D$63+1),VLOOKUP(T54,Race3!$A$5:$Q$64,17,FALSE))</f>
        <v>0</v>
      </c>
      <c r="I54" s="45">
        <f>IF(ISERROR(VLOOKUP(T54,Race4!$A$5:$Q$64,17,FALSE)),($D$63+1),VLOOKUP(T54,Race4!$A$5:$Q$64,17,FALSE))</f>
        <v>0</v>
      </c>
      <c r="J54" s="45">
        <f>IF(ISERROR(VLOOKUP(T54,Race5!$A$5:$Q$64,17,FALSE)),($D$63+1),VLOOKUP(T54,Race5!$A$5:$Q$64,17,FALSE))</f>
        <v>0</v>
      </c>
      <c r="K54" s="27"/>
      <c r="L54" s="22">
        <f t="shared" si="8"/>
        <v>0</v>
      </c>
      <c r="M54" s="22">
        <f t="shared" si="9"/>
        <v>0</v>
      </c>
      <c r="N54" s="22">
        <f t="shared" si="10"/>
        <v>0</v>
      </c>
      <c r="O54" s="23">
        <f t="shared" si="11"/>
        <v>0</v>
      </c>
      <c r="P54" s="23">
        <f t="shared" si="12"/>
        <v>0</v>
      </c>
      <c r="Q54" s="22"/>
      <c r="R54" s="23">
        <f t="shared" si="13"/>
        <v>0</v>
      </c>
      <c r="S54" s="30">
        <v>53</v>
      </c>
      <c r="T54">
        <f t="shared" si="0"/>
      </c>
      <c r="V54">
        <f t="shared" si="1"/>
        <v>0</v>
      </c>
      <c r="W54">
        <f t="shared" si="2"/>
        <v>0</v>
      </c>
      <c r="X54">
        <f t="shared" si="3"/>
        <v>0</v>
      </c>
      <c r="Y54">
        <f t="shared" si="4"/>
        <v>0</v>
      </c>
      <c r="Z54">
        <f t="shared" si="5"/>
        <v>0</v>
      </c>
      <c r="AB54">
        <f t="shared" si="14"/>
        <v>3</v>
      </c>
      <c r="AC54">
        <f t="shared" si="7"/>
        <v>4</v>
      </c>
    </row>
    <row r="55" spans="1:29" ht="12.75">
      <c r="A55" s="48">
        <v>54</v>
      </c>
      <c r="B55" s="36"/>
      <c r="C55" s="3"/>
      <c r="D55" s="3"/>
      <c r="E55" s="3"/>
      <c r="F55" s="45">
        <f>IF(ISERROR(VLOOKUP(T55,Race1!$A$5:$Q$64,17,FALSE)),($D$63+1),VLOOKUP(T55,Race1!$A$5:$Q$64,17,FALSE))</f>
        <v>0</v>
      </c>
      <c r="G55" s="45">
        <f>IF(ISERROR(VLOOKUP(T55,Race2!$A$5:$Q$64,17,FALSE)),($D$63+1),VLOOKUP(T55,Race2!$A$5:$Q$64,17,FALSE))</f>
        <v>0</v>
      </c>
      <c r="H55" s="45">
        <f>IF(ISERROR(VLOOKUP(T55,Race3!$A$5:$Q$64,17,FALSE)),($D$63+1),VLOOKUP(T55,Race3!$A$5:$Q$64,17,FALSE))</f>
        <v>0</v>
      </c>
      <c r="I55" s="45">
        <f>IF(ISERROR(VLOOKUP(T55,Race4!$A$5:$Q$64,17,FALSE)),($D$63+1),VLOOKUP(T55,Race4!$A$5:$Q$64,17,FALSE))</f>
        <v>0</v>
      </c>
      <c r="J55" s="45">
        <f>IF(ISERROR(VLOOKUP(T55,Race5!$A$5:$Q$64,17,FALSE)),($D$63+1),VLOOKUP(T55,Race5!$A$5:$Q$64,17,FALSE))</f>
        <v>0</v>
      </c>
      <c r="K55" s="27"/>
      <c r="L55" s="22">
        <f t="shared" si="8"/>
        <v>0</v>
      </c>
      <c r="M55" s="22">
        <f t="shared" si="9"/>
        <v>0</v>
      </c>
      <c r="N55" s="22">
        <f t="shared" si="10"/>
        <v>0</v>
      </c>
      <c r="O55" s="23">
        <f t="shared" si="11"/>
        <v>0</v>
      </c>
      <c r="P55" s="23">
        <f t="shared" si="12"/>
        <v>0</v>
      </c>
      <c r="Q55" s="22"/>
      <c r="R55" s="23">
        <f t="shared" si="13"/>
        <v>0</v>
      </c>
      <c r="S55" s="29">
        <v>54</v>
      </c>
      <c r="T55">
        <f t="shared" si="0"/>
      </c>
      <c r="V55">
        <f t="shared" si="1"/>
        <v>0</v>
      </c>
      <c r="W55">
        <f t="shared" si="2"/>
        <v>0</v>
      </c>
      <c r="X55">
        <f t="shared" si="3"/>
        <v>0</v>
      </c>
      <c r="Y55">
        <f t="shared" si="4"/>
        <v>0</v>
      </c>
      <c r="Z55">
        <f t="shared" si="5"/>
        <v>0</v>
      </c>
      <c r="AB55">
        <f t="shared" si="14"/>
        <v>3</v>
      </c>
      <c r="AC55">
        <f t="shared" si="7"/>
        <v>4</v>
      </c>
    </row>
    <row r="56" spans="1:29" ht="12.75">
      <c r="A56" s="48">
        <v>55</v>
      </c>
      <c r="B56" s="36"/>
      <c r="C56" s="3"/>
      <c r="D56" s="3"/>
      <c r="E56" s="3"/>
      <c r="F56" s="45">
        <f>IF(ISERROR(VLOOKUP(T56,Race1!$A$5:$Q$64,17,FALSE)),($D$63+1),VLOOKUP(T56,Race1!$A$5:$Q$64,17,FALSE))</f>
        <v>0</v>
      </c>
      <c r="G56" s="45">
        <f>IF(ISERROR(VLOOKUP(T56,Race2!$A$5:$Q$64,17,FALSE)),($D$63+1),VLOOKUP(T56,Race2!$A$5:$Q$64,17,FALSE))</f>
        <v>0</v>
      </c>
      <c r="H56" s="45">
        <f>IF(ISERROR(VLOOKUP(T56,Race3!$A$5:$Q$64,17,FALSE)),($D$63+1),VLOOKUP(T56,Race3!$A$5:$Q$64,17,FALSE))</f>
        <v>0</v>
      </c>
      <c r="I56" s="45">
        <f>IF(ISERROR(VLOOKUP(T56,Race4!$A$5:$Q$64,17,FALSE)),($D$63+1),VLOOKUP(T56,Race4!$A$5:$Q$64,17,FALSE))</f>
        <v>0</v>
      </c>
      <c r="J56" s="45">
        <f>IF(ISERROR(VLOOKUP(T56,Race5!$A$5:$Q$64,17,FALSE)),($D$63+1),VLOOKUP(T56,Race5!$A$5:$Q$64,17,FALSE))</f>
        <v>0</v>
      </c>
      <c r="K56" s="27"/>
      <c r="L56" s="22">
        <f t="shared" si="8"/>
        <v>0</v>
      </c>
      <c r="M56" s="22">
        <f t="shared" si="9"/>
        <v>0</v>
      </c>
      <c r="N56" s="22">
        <f t="shared" si="10"/>
        <v>0</v>
      </c>
      <c r="O56" s="23">
        <f t="shared" si="11"/>
        <v>0</v>
      </c>
      <c r="P56" s="23">
        <f t="shared" si="12"/>
        <v>0</v>
      </c>
      <c r="Q56" s="22"/>
      <c r="R56" s="23">
        <f t="shared" si="13"/>
        <v>0</v>
      </c>
      <c r="S56" s="29">
        <v>55</v>
      </c>
      <c r="T56">
        <f t="shared" si="0"/>
      </c>
      <c r="V56">
        <f t="shared" si="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f t="shared" si="5"/>
        <v>0</v>
      </c>
      <c r="AB56">
        <f t="shared" si="14"/>
        <v>3</v>
      </c>
      <c r="AC56">
        <f t="shared" si="7"/>
        <v>4</v>
      </c>
    </row>
    <row r="57" spans="1:29" ht="12.75">
      <c r="A57" s="48">
        <v>56</v>
      </c>
      <c r="B57" s="36"/>
      <c r="C57" s="3"/>
      <c r="D57" s="3"/>
      <c r="E57" s="3"/>
      <c r="F57" s="45">
        <f>IF(ISERROR(VLOOKUP(T57,Race1!$A$5:$Q$64,17,FALSE)),($D$63+1),VLOOKUP(T57,Race1!$A$5:$Q$64,17,FALSE))</f>
        <v>0</v>
      </c>
      <c r="G57" s="45">
        <f>IF(ISERROR(VLOOKUP(T57,Race2!$A$5:$Q$64,17,FALSE)),($D$63+1),VLOOKUP(T57,Race2!$A$5:$Q$64,17,FALSE))</f>
        <v>0</v>
      </c>
      <c r="H57" s="45">
        <f>IF(ISERROR(VLOOKUP(T57,Race3!$A$5:$Q$64,17,FALSE)),($D$63+1),VLOOKUP(T57,Race3!$A$5:$Q$64,17,FALSE))</f>
        <v>0</v>
      </c>
      <c r="I57" s="45">
        <f>IF(ISERROR(VLOOKUP(T57,Race4!$A$5:$Q$64,17,FALSE)),($D$63+1),VLOOKUP(T57,Race4!$A$5:$Q$64,17,FALSE))</f>
        <v>0</v>
      </c>
      <c r="J57" s="45">
        <f>IF(ISERROR(VLOOKUP(T57,Race5!$A$5:$Q$64,17,FALSE)),($D$63+1),VLOOKUP(T57,Race5!$A$5:$Q$64,17,FALSE))</f>
        <v>0</v>
      </c>
      <c r="K57" s="27"/>
      <c r="L57" s="22">
        <f t="shared" si="8"/>
        <v>0</v>
      </c>
      <c r="M57" s="22">
        <f t="shared" si="9"/>
        <v>0</v>
      </c>
      <c r="N57" s="22">
        <f t="shared" si="10"/>
        <v>0</v>
      </c>
      <c r="O57" s="23">
        <f t="shared" si="11"/>
        <v>0</v>
      </c>
      <c r="P57" s="23">
        <f t="shared" si="12"/>
        <v>0</v>
      </c>
      <c r="Q57" s="22"/>
      <c r="R57" s="23">
        <f t="shared" si="13"/>
        <v>0</v>
      </c>
      <c r="S57" s="29">
        <v>56</v>
      </c>
      <c r="T57">
        <f t="shared" si="0"/>
      </c>
      <c r="V57">
        <f t="shared" si="1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f t="shared" si="5"/>
        <v>0</v>
      </c>
      <c r="AB57">
        <f t="shared" si="14"/>
        <v>3</v>
      </c>
      <c r="AC57">
        <f t="shared" si="7"/>
        <v>4</v>
      </c>
    </row>
    <row r="58" spans="1:29" ht="12.75">
      <c r="A58" s="48">
        <v>57</v>
      </c>
      <c r="B58" s="36"/>
      <c r="C58" s="3"/>
      <c r="D58" s="3"/>
      <c r="E58" s="3"/>
      <c r="F58" s="45">
        <f>IF(ISERROR(VLOOKUP(T58,Race1!$A$5:$Q$64,17,FALSE)),($D$63+1),VLOOKUP(T58,Race1!$A$5:$Q$64,17,FALSE))</f>
        <v>0</v>
      </c>
      <c r="G58" s="45">
        <f>IF(ISERROR(VLOOKUP(T58,Race2!$A$5:$Q$64,17,FALSE)),($D$63+1),VLOOKUP(T58,Race2!$A$5:$Q$64,17,FALSE))</f>
        <v>0</v>
      </c>
      <c r="H58" s="45">
        <f>IF(ISERROR(VLOOKUP(T58,Race3!$A$5:$Q$64,17,FALSE)),($D$63+1),VLOOKUP(T58,Race3!$A$5:$Q$64,17,FALSE))</f>
        <v>0</v>
      </c>
      <c r="I58" s="45">
        <f>IF(ISERROR(VLOOKUP(T58,Race4!$A$5:$Q$64,17,FALSE)),($D$63+1),VLOOKUP(T58,Race4!$A$5:$Q$64,17,FALSE))</f>
        <v>0</v>
      </c>
      <c r="J58" s="45">
        <f>IF(ISERROR(VLOOKUP(T58,Race5!$A$5:$Q$64,17,FALSE)),($D$63+1),VLOOKUP(T58,Race5!$A$5:$Q$64,17,FALSE))</f>
        <v>0</v>
      </c>
      <c r="K58" s="46"/>
      <c r="L58" s="22">
        <f t="shared" si="8"/>
        <v>0</v>
      </c>
      <c r="M58" s="22">
        <f t="shared" si="9"/>
        <v>0</v>
      </c>
      <c r="N58" s="22">
        <f t="shared" si="10"/>
        <v>0</v>
      </c>
      <c r="O58" s="23">
        <f t="shared" si="11"/>
        <v>0</v>
      </c>
      <c r="P58" s="23">
        <f t="shared" si="12"/>
        <v>0</v>
      </c>
      <c r="Q58" s="26"/>
      <c r="R58" s="23">
        <f t="shared" si="13"/>
        <v>0</v>
      </c>
      <c r="S58" s="30">
        <v>57</v>
      </c>
      <c r="T58">
        <f t="shared" si="0"/>
      </c>
      <c r="V58">
        <f t="shared" si="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f t="shared" si="5"/>
        <v>0</v>
      </c>
      <c r="AB58">
        <f t="shared" si="14"/>
        <v>3</v>
      </c>
      <c r="AC58">
        <f t="shared" si="7"/>
        <v>4</v>
      </c>
    </row>
    <row r="59" spans="1:29" ht="12.75">
      <c r="A59" s="48">
        <v>58</v>
      </c>
      <c r="B59" s="36"/>
      <c r="C59" s="3"/>
      <c r="D59" s="3"/>
      <c r="E59" s="3"/>
      <c r="F59" s="45">
        <f>IF(ISERROR(VLOOKUP(T59,Race1!$A$5:$Q$64,17,FALSE)),($D$63+1),VLOOKUP(T59,Race1!$A$5:$Q$64,17,FALSE))</f>
        <v>0</v>
      </c>
      <c r="G59" s="45">
        <f>IF(ISERROR(VLOOKUP(T59,Race2!$A$5:$Q$64,17,FALSE)),($D$63+1),VLOOKUP(T59,Race2!$A$5:$Q$64,17,FALSE))</f>
        <v>0</v>
      </c>
      <c r="H59" s="45">
        <f>IF(ISERROR(VLOOKUP(T59,Race3!$A$5:$Q$64,17,FALSE)),($D$63+1),VLOOKUP(T59,Race3!$A$5:$Q$64,17,FALSE))</f>
        <v>0</v>
      </c>
      <c r="I59" s="45">
        <f>IF(ISERROR(VLOOKUP(T59,Race4!$A$5:$Q$64,17,FALSE)),($D$63+1),VLOOKUP(T59,Race4!$A$5:$Q$64,17,FALSE))</f>
        <v>0</v>
      </c>
      <c r="J59" s="45">
        <f>IF(ISERROR(VLOOKUP(T59,Race5!$A$5:$Q$64,17,FALSE)),($D$63+1),VLOOKUP(T59,Race5!$A$5:$Q$64,17,FALSE))</f>
        <v>0</v>
      </c>
      <c r="K59" s="27"/>
      <c r="L59" s="22">
        <f t="shared" si="8"/>
        <v>0</v>
      </c>
      <c r="M59" s="22">
        <f t="shared" si="9"/>
        <v>0</v>
      </c>
      <c r="N59" s="22">
        <f t="shared" si="10"/>
        <v>0</v>
      </c>
      <c r="O59" s="23">
        <f t="shared" si="11"/>
        <v>0</v>
      </c>
      <c r="P59" s="23">
        <f t="shared" si="12"/>
        <v>0</v>
      </c>
      <c r="Q59" s="22"/>
      <c r="R59" s="23">
        <f t="shared" si="13"/>
        <v>0</v>
      </c>
      <c r="S59" s="29">
        <v>58</v>
      </c>
      <c r="T59">
        <f t="shared" si="0"/>
      </c>
      <c r="V59">
        <f t="shared" si="1"/>
        <v>0</v>
      </c>
      <c r="W59">
        <f t="shared" si="2"/>
        <v>0</v>
      </c>
      <c r="X59">
        <f t="shared" si="3"/>
        <v>0</v>
      </c>
      <c r="Y59">
        <f t="shared" si="4"/>
        <v>0</v>
      </c>
      <c r="Z59">
        <f t="shared" si="5"/>
        <v>0</v>
      </c>
      <c r="AB59">
        <f t="shared" si="14"/>
        <v>3</v>
      </c>
      <c r="AC59">
        <f t="shared" si="7"/>
        <v>4</v>
      </c>
    </row>
    <row r="60" spans="1:29" ht="12.75">
      <c r="A60" s="48">
        <v>59</v>
      </c>
      <c r="B60" s="36"/>
      <c r="C60" s="3"/>
      <c r="D60" s="3"/>
      <c r="E60" s="3"/>
      <c r="F60" s="45">
        <f>IF(ISERROR(VLOOKUP(T60,Race1!$A$5:$Q$64,17,FALSE)),($D$63+1),VLOOKUP(T60,Race1!$A$5:$Q$64,17,FALSE))</f>
        <v>0</v>
      </c>
      <c r="G60" s="45">
        <f>IF(ISERROR(VLOOKUP(T60,Race2!$A$5:$Q$64,17,FALSE)),($D$63+1),VLOOKUP(T60,Race2!$A$5:$Q$64,17,FALSE))</f>
        <v>0</v>
      </c>
      <c r="H60" s="45">
        <f>IF(ISERROR(VLOOKUP(T60,Race3!$A$5:$Q$64,17,FALSE)),($D$63+1),VLOOKUP(T60,Race3!$A$5:$Q$64,17,FALSE))</f>
        <v>0</v>
      </c>
      <c r="I60" s="45">
        <f>IF(ISERROR(VLOOKUP(T60,Race4!$A$5:$Q$64,17,FALSE)),($D$63+1),VLOOKUP(T60,Race4!$A$5:$Q$64,17,FALSE))</f>
        <v>0</v>
      </c>
      <c r="J60" s="45">
        <f>IF(ISERROR(VLOOKUP(T60,Race5!$A$5:$Q$64,17,FALSE)),($D$63+1),VLOOKUP(T60,Race5!$A$5:$Q$64,17,FALSE))</f>
        <v>0</v>
      </c>
      <c r="K60" s="27"/>
      <c r="L60" s="22">
        <f t="shared" si="8"/>
        <v>0</v>
      </c>
      <c r="M60" s="22">
        <f t="shared" si="9"/>
        <v>0</v>
      </c>
      <c r="N60" s="22">
        <f t="shared" si="10"/>
        <v>0</v>
      </c>
      <c r="O60" s="23">
        <f t="shared" si="11"/>
        <v>0</v>
      </c>
      <c r="P60" s="23">
        <f t="shared" si="12"/>
        <v>0</v>
      </c>
      <c r="Q60" s="22"/>
      <c r="R60" s="23">
        <f t="shared" si="13"/>
        <v>0</v>
      </c>
      <c r="S60" s="29">
        <v>59</v>
      </c>
      <c r="T60">
        <f t="shared" si="0"/>
      </c>
      <c r="V60">
        <f t="shared" si="1"/>
        <v>0</v>
      </c>
      <c r="W60">
        <f t="shared" si="2"/>
        <v>0</v>
      </c>
      <c r="X60">
        <f t="shared" si="3"/>
        <v>0</v>
      </c>
      <c r="Y60">
        <f t="shared" si="4"/>
        <v>0</v>
      </c>
      <c r="Z60">
        <f t="shared" si="5"/>
        <v>0</v>
      </c>
      <c r="AB60">
        <f t="shared" si="14"/>
        <v>3</v>
      </c>
      <c r="AC60">
        <f t="shared" si="7"/>
        <v>4</v>
      </c>
    </row>
    <row r="61" spans="1:29" ht="12.75">
      <c r="A61" s="48">
        <v>60</v>
      </c>
      <c r="B61" s="36"/>
      <c r="C61" s="3"/>
      <c r="D61" s="3"/>
      <c r="E61" s="3"/>
      <c r="F61" s="45">
        <f>IF(ISERROR(VLOOKUP(T61,Race1!$A$5:$Q$64,17,FALSE)),($D$63+1),VLOOKUP(T61,Race1!$A$5:$Q$64,17,FALSE))</f>
        <v>0</v>
      </c>
      <c r="G61" s="45">
        <f>IF(ISERROR(VLOOKUP(T61,Race2!$A$5:$Q$64,17,FALSE)),($D$63+1),VLOOKUP(T61,Race2!$A$5:$Q$64,17,FALSE))</f>
        <v>0</v>
      </c>
      <c r="H61" s="45">
        <f>IF(ISERROR(VLOOKUP(T61,Race3!$A$5:$Q$64,17,FALSE)),($D$63+1),VLOOKUP(T61,Race3!$A$5:$Q$64,17,FALSE))</f>
        <v>0</v>
      </c>
      <c r="I61" s="45">
        <f>IF(ISERROR(VLOOKUP(T61,Race4!$A$5:$Q$64,17,FALSE)),($D$63+1),VLOOKUP(T61,Race4!$A$5:$Q$64,17,FALSE))</f>
        <v>0</v>
      </c>
      <c r="J61" s="45">
        <f>IF(ISERROR(VLOOKUP(T61,Race5!$A$5:$Q$64,17,FALSE)),($D$63+1),VLOOKUP(T61,Race5!$A$5:$Q$64,17,FALSE))</f>
        <v>0</v>
      </c>
      <c r="K61" s="27"/>
      <c r="L61" s="22">
        <f t="shared" si="8"/>
        <v>0</v>
      </c>
      <c r="M61" s="22">
        <f t="shared" si="9"/>
        <v>0</v>
      </c>
      <c r="N61" s="22">
        <f t="shared" si="10"/>
        <v>0</v>
      </c>
      <c r="O61" s="23">
        <f t="shared" si="11"/>
        <v>0</v>
      </c>
      <c r="P61" s="23">
        <f t="shared" si="12"/>
        <v>0</v>
      </c>
      <c r="Q61" s="22"/>
      <c r="R61" s="23">
        <f t="shared" si="13"/>
        <v>0</v>
      </c>
      <c r="S61" s="29">
        <v>60</v>
      </c>
      <c r="T61">
        <f t="shared" si="0"/>
      </c>
      <c r="V61">
        <f t="shared" si="1"/>
        <v>0</v>
      </c>
      <c r="W61">
        <f t="shared" si="2"/>
        <v>0</v>
      </c>
      <c r="X61">
        <f t="shared" si="3"/>
        <v>0</v>
      </c>
      <c r="Y61">
        <f t="shared" si="4"/>
        <v>0</v>
      </c>
      <c r="Z61">
        <f t="shared" si="5"/>
        <v>0</v>
      </c>
      <c r="AB61">
        <f t="shared" si="14"/>
        <v>3</v>
      </c>
      <c r="AC61">
        <f t="shared" si="7"/>
        <v>4</v>
      </c>
    </row>
    <row r="63" ht="12.75">
      <c r="D63" s="16">
        <f>COUNTA(D2:D61)</f>
        <v>30</v>
      </c>
    </row>
  </sheetData>
  <printOptions horizontalCentered="1"/>
  <pageMargins left="0.4330708661417323" right="0.1968503937007874" top="0.984251968503937" bottom="0.4724409448818898" header="0.5511811023622047" footer="0.5118110236220472"/>
  <pageSetup fitToHeight="1" fitToWidth="1" horizontalDpi="300" verticalDpi="300" orientation="portrait" paperSize="9" r:id="rId2"/>
  <headerFooter alignWithMargins="0">
    <oddHeader>&amp;C&amp;14Short Race Day - March 2008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Q64"/>
  <sheetViews>
    <sheetView zoomScale="85" zoomScaleNormal="85" workbookViewId="0" topLeftCell="D1">
      <selection activeCell="P6" sqref="P6"/>
    </sheetView>
  </sheetViews>
  <sheetFormatPr defaultColWidth="9.140625" defaultRowHeight="12.75"/>
  <cols>
    <col min="1" max="3" width="10.140625" style="0" hidden="1" customWidth="1"/>
    <col min="4" max="4" width="10.140625" style="10" customWidth="1"/>
    <col min="5" max="5" width="6.140625" style="16" customWidth="1"/>
    <col min="6" max="6" width="13.8515625" style="16" bestFit="1" customWidth="1"/>
    <col min="7" max="7" width="13.28125" style="16" bestFit="1" customWidth="1"/>
    <col min="8" max="8" width="4.140625" style="16" bestFit="1" customWidth="1"/>
    <col min="9" max="9" width="18.421875" style="16" bestFit="1" customWidth="1"/>
    <col min="10" max="10" width="7.7109375" style="16" bestFit="1" customWidth="1"/>
    <col min="11" max="11" width="13.28125" style="16" bestFit="1" customWidth="1"/>
    <col min="12" max="12" width="6.7109375" style="16" bestFit="1" customWidth="1"/>
    <col min="13" max="13" width="12.7109375" style="16" bestFit="1" customWidth="1"/>
    <col min="14" max="14" width="9.421875" style="16" bestFit="1" customWidth="1"/>
    <col min="15" max="15" width="14.421875" style="16" bestFit="1" customWidth="1"/>
    <col min="16" max="16" width="10.00390625" style="16" bestFit="1" customWidth="1"/>
    <col min="17" max="17" width="12.28125" style="16" bestFit="1" customWidth="1"/>
  </cols>
  <sheetData>
    <row r="2" ht="12.75">
      <c r="F2" s="16" t="s">
        <v>46</v>
      </c>
    </row>
    <row r="4" spans="1:17" ht="48">
      <c r="A4" s="5" t="s">
        <v>20</v>
      </c>
      <c r="B4" s="7" t="s">
        <v>21</v>
      </c>
      <c r="C4" s="7" t="s">
        <v>24</v>
      </c>
      <c r="D4" s="8" t="s">
        <v>26</v>
      </c>
      <c r="E4" s="11" t="s">
        <v>7</v>
      </c>
      <c r="F4" s="11" t="s">
        <v>8</v>
      </c>
      <c r="G4" s="12" t="s">
        <v>9</v>
      </c>
      <c r="H4" s="13" t="s">
        <v>10</v>
      </c>
      <c r="I4" s="11" t="s">
        <v>11</v>
      </c>
      <c r="J4" s="49" t="s">
        <v>12</v>
      </c>
      <c r="K4" s="12" t="s">
        <v>13</v>
      </c>
      <c r="L4" s="13" t="s">
        <v>14</v>
      </c>
      <c r="M4" s="11" t="s">
        <v>15</v>
      </c>
      <c r="N4" s="11" t="s">
        <v>16</v>
      </c>
      <c r="O4" s="13" t="s">
        <v>17</v>
      </c>
      <c r="P4" s="50" t="s">
        <v>18</v>
      </c>
      <c r="Q4" s="51" t="s">
        <v>19</v>
      </c>
    </row>
    <row r="5" spans="1:17" ht="12.75">
      <c r="A5" s="3" t="str">
        <f aca="true" t="shared" si="0" ref="A5:A14">CONCATENATE(F5,E5)</f>
        <v>vinsonm</v>
      </c>
      <c r="B5" s="3">
        <f aca="true" t="shared" si="1" ref="B5:B14">Q5</f>
        <v>1</v>
      </c>
      <c r="C5" s="3" t="s">
        <v>25</v>
      </c>
      <c r="D5" s="9" t="str">
        <f>IF(A5="","","Yes")</f>
        <v>Yes</v>
      </c>
      <c r="E5" s="3" t="s">
        <v>51</v>
      </c>
      <c r="F5" s="3" t="s">
        <v>52</v>
      </c>
      <c r="G5" s="14" t="s">
        <v>53</v>
      </c>
      <c r="H5" s="14">
        <v>0</v>
      </c>
      <c r="I5" s="3" t="s">
        <v>54</v>
      </c>
      <c r="J5" s="3">
        <v>732</v>
      </c>
      <c r="K5" s="14" t="s">
        <v>54</v>
      </c>
      <c r="L5" s="14">
        <v>1059</v>
      </c>
      <c r="M5" s="3">
        <v>24</v>
      </c>
      <c r="N5" s="6">
        <v>12</v>
      </c>
      <c r="O5" s="15">
        <v>1452</v>
      </c>
      <c r="P5" s="15">
        <v>1371.1048158640226</v>
      </c>
      <c r="Q5" s="14">
        <v>1</v>
      </c>
    </row>
    <row r="6" spans="1:17" ht="12.75">
      <c r="A6" s="3" t="str">
        <f t="shared" si="0"/>
        <v>YoungV</v>
      </c>
      <c r="B6" s="3">
        <f t="shared" si="1"/>
        <v>2</v>
      </c>
      <c r="C6" s="3" t="s">
        <v>25</v>
      </c>
      <c r="D6" s="9" t="str">
        <f aca="true" t="shared" si="2" ref="D6:D44">IF(A6="","","Yes")</f>
        <v>Yes</v>
      </c>
      <c r="E6" s="3" t="s">
        <v>55</v>
      </c>
      <c r="F6" s="3" t="s">
        <v>56</v>
      </c>
      <c r="G6" s="14" t="s">
        <v>57</v>
      </c>
      <c r="H6" s="14">
        <v>0</v>
      </c>
      <c r="I6" s="3" t="s">
        <v>58</v>
      </c>
      <c r="J6" s="3">
        <v>4620</v>
      </c>
      <c r="K6" s="14" t="s">
        <v>58</v>
      </c>
      <c r="L6" s="14">
        <v>1155</v>
      </c>
      <c r="M6" s="3">
        <v>26</v>
      </c>
      <c r="N6" s="3">
        <v>28</v>
      </c>
      <c r="O6" s="15">
        <v>1588</v>
      </c>
      <c r="P6" s="15">
        <v>1374.891774891775</v>
      </c>
      <c r="Q6" s="14">
        <v>2</v>
      </c>
    </row>
    <row r="7" spans="1:17" ht="12.75">
      <c r="A7" s="3" t="str">
        <f t="shared" si="0"/>
        <v>horet</v>
      </c>
      <c r="B7" s="3">
        <f t="shared" si="1"/>
        <v>3</v>
      </c>
      <c r="C7" s="3" t="s">
        <v>25</v>
      </c>
      <c r="D7" s="9" t="str">
        <f t="shared" si="2"/>
        <v>Yes</v>
      </c>
      <c r="E7" s="3" t="s">
        <v>59</v>
      </c>
      <c r="F7" s="3" t="s">
        <v>60</v>
      </c>
      <c r="G7" s="14" t="s">
        <v>61</v>
      </c>
      <c r="H7" s="14">
        <v>0</v>
      </c>
      <c r="I7" s="4" t="s">
        <v>62</v>
      </c>
      <c r="J7" s="3">
        <v>4446</v>
      </c>
      <c r="K7" s="14" t="s">
        <v>58</v>
      </c>
      <c r="L7" s="14">
        <v>1155</v>
      </c>
      <c r="M7" s="3">
        <v>26</v>
      </c>
      <c r="N7" s="3">
        <v>55</v>
      </c>
      <c r="O7" s="15">
        <v>1615</v>
      </c>
      <c r="P7" s="15">
        <v>1398.2683982683982</v>
      </c>
      <c r="Q7" s="14">
        <v>3</v>
      </c>
    </row>
    <row r="8" spans="1:17" ht="12.75">
      <c r="A8" s="3" t="str">
        <f t="shared" si="0"/>
        <v>harrisonJ</v>
      </c>
      <c r="B8" s="3">
        <f t="shared" si="1"/>
        <v>4</v>
      </c>
      <c r="C8" s="3" t="s">
        <v>25</v>
      </c>
      <c r="D8" s="9" t="str">
        <f t="shared" si="2"/>
        <v>Yes</v>
      </c>
      <c r="E8" s="3" t="s">
        <v>63</v>
      </c>
      <c r="F8" s="3" t="s">
        <v>64</v>
      </c>
      <c r="G8" s="14" t="s">
        <v>65</v>
      </c>
      <c r="H8" s="14">
        <v>0</v>
      </c>
      <c r="I8" s="3" t="s">
        <v>66</v>
      </c>
      <c r="J8" s="3">
        <v>949</v>
      </c>
      <c r="K8" s="14" t="s">
        <v>54</v>
      </c>
      <c r="L8" s="14">
        <v>1059</v>
      </c>
      <c r="M8" s="3">
        <v>25</v>
      </c>
      <c r="N8" s="6">
        <v>0</v>
      </c>
      <c r="O8" s="15">
        <v>1500</v>
      </c>
      <c r="P8" s="15">
        <v>1416.4305949008499</v>
      </c>
      <c r="Q8" s="14">
        <v>4</v>
      </c>
    </row>
    <row r="9" spans="1:17" ht="12.75">
      <c r="A9" s="3" t="str">
        <f t="shared" si="0"/>
        <v>JowettJ</v>
      </c>
      <c r="B9" s="3">
        <f t="shared" si="1"/>
        <v>5</v>
      </c>
      <c r="C9" s="3" t="s">
        <v>25</v>
      </c>
      <c r="D9" s="9" t="str">
        <f t="shared" si="2"/>
        <v>Yes</v>
      </c>
      <c r="E9" s="3" t="s">
        <v>63</v>
      </c>
      <c r="F9" s="3" t="s">
        <v>67</v>
      </c>
      <c r="G9" s="14" t="s">
        <v>68</v>
      </c>
      <c r="H9" s="14">
        <v>0</v>
      </c>
      <c r="I9" s="3" t="s">
        <v>58</v>
      </c>
      <c r="J9" s="3">
        <v>4665</v>
      </c>
      <c r="K9" s="14" t="s">
        <v>58</v>
      </c>
      <c r="L9" s="14">
        <v>1155</v>
      </c>
      <c r="M9" s="3">
        <v>27</v>
      </c>
      <c r="N9" s="6">
        <v>40</v>
      </c>
      <c r="O9" s="15">
        <v>1660</v>
      </c>
      <c r="P9" s="15">
        <v>1437.2294372294373</v>
      </c>
      <c r="Q9" s="14">
        <v>5</v>
      </c>
    </row>
    <row r="10" spans="1:17" ht="12.75">
      <c r="A10" s="3" t="str">
        <f t="shared" si="0"/>
        <v>popeE</v>
      </c>
      <c r="B10" s="3">
        <f t="shared" si="1"/>
        <v>6</v>
      </c>
      <c r="C10" s="3" t="s">
        <v>25</v>
      </c>
      <c r="D10" s="9" t="str">
        <f t="shared" si="2"/>
        <v>Yes</v>
      </c>
      <c r="E10" s="3" t="s">
        <v>69</v>
      </c>
      <c r="F10" s="3" t="s">
        <v>70</v>
      </c>
      <c r="G10" s="14" t="s">
        <v>71</v>
      </c>
      <c r="H10" s="14">
        <v>0</v>
      </c>
      <c r="I10" s="3" t="s">
        <v>72</v>
      </c>
      <c r="J10" s="3">
        <v>804</v>
      </c>
      <c r="K10" s="14" t="s">
        <v>73</v>
      </c>
      <c r="L10" s="14">
        <v>1173</v>
      </c>
      <c r="M10" s="3">
        <v>28</v>
      </c>
      <c r="N10" s="6">
        <v>28</v>
      </c>
      <c r="O10" s="15">
        <v>1708</v>
      </c>
      <c r="P10" s="15">
        <v>1456.0954816709293</v>
      </c>
      <c r="Q10" s="14">
        <v>6</v>
      </c>
    </row>
    <row r="11" spans="1:17" ht="12.75">
      <c r="A11" s="3" t="str">
        <f t="shared" si="0"/>
        <v>PepperE</v>
      </c>
      <c r="B11" s="3">
        <f t="shared" si="1"/>
        <v>7</v>
      </c>
      <c r="C11" s="3" t="s">
        <v>25</v>
      </c>
      <c r="D11" s="9" t="str">
        <f t="shared" si="2"/>
        <v>Yes</v>
      </c>
      <c r="E11" s="3" t="s">
        <v>69</v>
      </c>
      <c r="F11" s="3" t="s">
        <v>74</v>
      </c>
      <c r="G11" s="14" t="s">
        <v>75</v>
      </c>
      <c r="H11" s="14">
        <v>0</v>
      </c>
      <c r="I11" s="4" t="s">
        <v>76</v>
      </c>
      <c r="J11" s="3">
        <v>143522</v>
      </c>
      <c r="K11" s="14" t="s">
        <v>77</v>
      </c>
      <c r="L11" s="14">
        <v>1078</v>
      </c>
      <c r="M11" s="3">
        <v>26</v>
      </c>
      <c r="N11" s="6">
        <v>45</v>
      </c>
      <c r="O11" s="15">
        <v>1605</v>
      </c>
      <c r="P11" s="15">
        <v>1488.8682745825604</v>
      </c>
      <c r="Q11" s="14">
        <v>7</v>
      </c>
    </row>
    <row r="12" spans="1:17" ht="12.75">
      <c r="A12" s="3" t="str">
        <f t="shared" si="0"/>
        <v>McGuires</v>
      </c>
      <c r="B12" s="3">
        <f t="shared" si="1"/>
        <v>8</v>
      </c>
      <c r="C12" s="3" t="s">
        <v>25</v>
      </c>
      <c r="D12" s="9" t="str">
        <f t="shared" si="2"/>
        <v>Yes</v>
      </c>
      <c r="E12" s="3" t="s">
        <v>78</v>
      </c>
      <c r="F12" s="3" t="s">
        <v>79</v>
      </c>
      <c r="G12" s="14" t="s">
        <v>80</v>
      </c>
      <c r="H12" s="14">
        <v>0</v>
      </c>
      <c r="I12" s="3" t="s">
        <v>76</v>
      </c>
      <c r="J12" s="3">
        <v>127733</v>
      </c>
      <c r="K12" s="14" t="s">
        <v>77</v>
      </c>
      <c r="L12" s="14">
        <v>1078</v>
      </c>
      <c r="M12" s="3">
        <v>27</v>
      </c>
      <c r="N12" s="3">
        <v>0</v>
      </c>
      <c r="O12" s="15">
        <v>1620</v>
      </c>
      <c r="P12" s="15">
        <v>1502.78293135436</v>
      </c>
      <c r="Q12" s="14">
        <v>8</v>
      </c>
    </row>
    <row r="13" spans="1:17" ht="12.75">
      <c r="A13" s="3" t="str">
        <f t="shared" si="0"/>
        <v>wilsonj</v>
      </c>
      <c r="B13" s="3">
        <f t="shared" si="1"/>
        <v>9</v>
      </c>
      <c r="C13" s="3" t="s">
        <v>25</v>
      </c>
      <c r="D13" s="9" t="str">
        <f t="shared" si="2"/>
        <v>Yes</v>
      </c>
      <c r="E13" s="3" t="s">
        <v>81</v>
      </c>
      <c r="F13" s="4" t="s">
        <v>82</v>
      </c>
      <c r="G13" s="14" t="s">
        <v>83</v>
      </c>
      <c r="H13" s="14">
        <v>0</v>
      </c>
      <c r="I13" s="3" t="s">
        <v>62</v>
      </c>
      <c r="J13" s="3">
        <v>4416</v>
      </c>
      <c r="K13" s="14" t="s">
        <v>58</v>
      </c>
      <c r="L13" s="14">
        <v>1155</v>
      </c>
      <c r="M13" s="3">
        <v>29</v>
      </c>
      <c r="N13" s="6">
        <v>47</v>
      </c>
      <c r="O13" s="15">
        <v>1787</v>
      </c>
      <c r="P13" s="15">
        <v>1547.186147186147</v>
      </c>
      <c r="Q13" s="14">
        <v>9</v>
      </c>
    </row>
    <row r="14" spans="1:17" ht="12.75">
      <c r="A14" s="3" t="str">
        <f t="shared" si="0"/>
        <v>chapmanc</v>
      </c>
      <c r="B14" s="3">
        <f t="shared" si="1"/>
        <v>10</v>
      </c>
      <c r="C14" s="3" t="s">
        <v>25</v>
      </c>
      <c r="D14" s="9" t="str">
        <f t="shared" si="2"/>
        <v>Yes</v>
      </c>
      <c r="E14" s="3" t="s">
        <v>84</v>
      </c>
      <c r="F14" s="3" t="s">
        <v>85</v>
      </c>
      <c r="G14" s="14" t="s">
        <v>86</v>
      </c>
      <c r="H14" s="14">
        <v>0</v>
      </c>
      <c r="I14" s="4" t="s">
        <v>72</v>
      </c>
      <c r="J14" s="3">
        <v>704</v>
      </c>
      <c r="K14" s="14" t="s">
        <v>73</v>
      </c>
      <c r="L14" s="14">
        <v>1173</v>
      </c>
      <c r="M14" s="3">
        <v>30</v>
      </c>
      <c r="N14" s="6">
        <v>43</v>
      </c>
      <c r="O14" s="15">
        <v>1843</v>
      </c>
      <c r="P14" s="15">
        <v>1571.1849957374254</v>
      </c>
      <c r="Q14" s="14">
        <v>10</v>
      </c>
    </row>
    <row r="15" spans="1:17" ht="12.75">
      <c r="A15" s="3" t="str">
        <f>CONCATENATE(F15,E15)</f>
        <v>gloverd</v>
      </c>
      <c r="B15" s="3">
        <f>Q15</f>
        <v>11</v>
      </c>
      <c r="C15" s="3" t="s">
        <v>25</v>
      </c>
      <c r="D15" s="9" t="str">
        <f t="shared" si="2"/>
        <v>Yes</v>
      </c>
      <c r="E15" s="3" t="s">
        <v>87</v>
      </c>
      <c r="F15" s="3" t="s">
        <v>88</v>
      </c>
      <c r="G15" s="14" t="s">
        <v>89</v>
      </c>
      <c r="H15" s="14">
        <v>0</v>
      </c>
      <c r="I15" s="4" t="s">
        <v>76</v>
      </c>
      <c r="J15" s="3">
        <v>167844</v>
      </c>
      <c r="K15" s="14" t="s">
        <v>77</v>
      </c>
      <c r="L15" s="14">
        <v>1078</v>
      </c>
      <c r="M15" s="3">
        <v>28</v>
      </c>
      <c r="N15" s="6">
        <v>50</v>
      </c>
      <c r="O15" s="15">
        <v>1730</v>
      </c>
      <c r="P15" s="15">
        <v>1604.8237476808906</v>
      </c>
      <c r="Q15" s="14">
        <v>11</v>
      </c>
    </row>
    <row r="16" spans="1:17" ht="12.75">
      <c r="A16" s="3" t="str">
        <f>CONCATENATE(F16,E16)</f>
        <v>huckinc</v>
      </c>
      <c r="B16" s="3">
        <f>Q16</f>
        <v>12</v>
      </c>
      <c r="C16" s="3" t="s">
        <v>25</v>
      </c>
      <c r="D16" s="9" t="str">
        <f t="shared" si="2"/>
        <v>Yes</v>
      </c>
      <c r="E16" s="3" t="s">
        <v>84</v>
      </c>
      <c r="F16" s="3" t="s">
        <v>90</v>
      </c>
      <c r="G16" s="14" t="s">
        <v>91</v>
      </c>
      <c r="H16" s="14">
        <v>0</v>
      </c>
      <c r="I16" s="4" t="s">
        <v>92</v>
      </c>
      <c r="J16" s="3">
        <v>103</v>
      </c>
      <c r="K16" s="14" t="s">
        <v>93</v>
      </c>
      <c r="L16" s="14">
        <v>1144</v>
      </c>
      <c r="M16" s="3">
        <v>30</v>
      </c>
      <c r="N16" s="6">
        <v>46</v>
      </c>
      <c r="O16" s="15">
        <v>1846</v>
      </c>
      <c r="P16" s="15">
        <v>1613.6363636363637</v>
      </c>
      <c r="Q16" s="14">
        <v>12</v>
      </c>
    </row>
    <row r="17" spans="1:17" ht="12.75">
      <c r="A17" s="3" t="str">
        <f>CONCATENATE(F17,E17)</f>
        <v>carvethd</v>
      </c>
      <c r="B17" s="3">
        <f>Q17</f>
        <v>13</v>
      </c>
      <c r="C17" s="3" t="s">
        <v>25</v>
      </c>
      <c r="D17" s="9" t="str">
        <f t="shared" si="2"/>
        <v>Yes</v>
      </c>
      <c r="E17" s="3" t="s">
        <v>87</v>
      </c>
      <c r="F17" s="3" t="s">
        <v>94</v>
      </c>
      <c r="G17" s="14" t="s">
        <v>95</v>
      </c>
      <c r="H17" s="14">
        <v>0</v>
      </c>
      <c r="I17" s="4" t="s">
        <v>62</v>
      </c>
      <c r="J17" s="3">
        <v>4283</v>
      </c>
      <c r="K17" s="14" t="s">
        <v>58</v>
      </c>
      <c r="L17" s="14">
        <v>1155</v>
      </c>
      <c r="M17" s="3">
        <v>31</v>
      </c>
      <c r="N17" s="6">
        <v>9</v>
      </c>
      <c r="O17" s="15">
        <v>1869</v>
      </c>
      <c r="P17" s="15">
        <v>1618.1818181818182</v>
      </c>
      <c r="Q17" s="14">
        <v>13</v>
      </c>
    </row>
    <row r="18" spans="1:17" ht="12.75">
      <c r="A18" s="3" t="str">
        <f aca="true" t="shared" si="3" ref="A18:A40">CONCATENATE(F18,E18)</f>
        <v>sandellI</v>
      </c>
      <c r="B18" s="3">
        <f aca="true" t="shared" si="4" ref="B18:B40">Q18</f>
        <v>14</v>
      </c>
      <c r="C18" s="3" t="s">
        <v>25</v>
      </c>
      <c r="D18" s="9" t="str">
        <f t="shared" si="2"/>
        <v>Yes</v>
      </c>
      <c r="E18" s="3" t="s">
        <v>96</v>
      </c>
      <c r="F18" s="3" t="s">
        <v>97</v>
      </c>
      <c r="G18" s="14" t="s">
        <v>98</v>
      </c>
      <c r="H18" s="14">
        <v>0</v>
      </c>
      <c r="I18" s="3" t="s">
        <v>99</v>
      </c>
      <c r="J18" s="3">
        <v>231</v>
      </c>
      <c r="K18" s="14" t="s">
        <v>99</v>
      </c>
      <c r="L18" s="14">
        <v>1148</v>
      </c>
      <c r="M18" s="3">
        <v>31</v>
      </c>
      <c r="N18" s="3">
        <v>10</v>
      </c>
      <c r="O18" s="15">
        <v>1870</v>
      </c>
      <c r="P18" s="15">
        <v>1628.9198606271777</v>
      </c>
      <c r="Q18" s="14">
        <v>14</v>
      </c>
    </row>
    <row r="19" spans="1:17" ht="12.75">
      <c r="A19" s="3" t="str">
        <f t="shared" si="3"/>
        <v>friendc</v>
      </c>
      <c r="B19" s="3">
        <f t="shared" si="4"/>
        <v>15</v>
      </c>
      <c r="C19" s="3" t="s">
        <v>25</v>
      </c>
      <c r="D19" s="9" t="str">
        <f t="shared" si="2"/>
        <v>Yes</v>
      </c>
      <c r="E19" s="3" t="s">
        <v>84</v>
      </c>
      <c r="F19" s="3" t="s">
        <v>100</v>
      </c>
      <c r="G19" s="14" t="s">
        <v>101</v>
      </c>
      <c r="H19" s="14">
        <v>0</v>
      </c>
      <c r="I19" s="4" t="s">
        <v>76</v>
      </c>
      <c r="J19" s="3">
        <v>146280</v>
      </c>
      <c r="K19" s="14" t="s">
        <v>77</v>
      </c>
      <c r="L19" s="14">
        <v>1078</v>
      </c>
      <c r="M19" s="3">
        <v>29</v>
      </c>
      <c r="N19" s="6">
        <v>39</v>
      </c>
      <c r="O19" s="15">
        <v>1779</v>
      </c>
      <c r="P19" s="15">
        <v>1650.278293135436</v>
      </c>
      <c r="Q19" s="14">
        <v>15</v>
      </c>
    </row>
    <row r="20" spans="1:17" ht="12.75">
      <c r="A20" s="3" t="str">
        <f t="shared" si="3"/>
        <v>clarket</v>
      </c>
      <c r="B20" s="3">
        <f t="shared" si="4"/>
        <v>16</v>
      </c>
      <c r="C20" s="3" t="s">
        <v>25</v>
      </c>
      <c r="D20" s="9" t="str">
        <f t="shared" si="2"/>
        <v>Yes</v>
      </c>
      <c r="E20" s="3" t="s">
        <v>59</v>
      </c>
      <c r="F20" s="3" t="s">
        <v>102</v>
      </c>
      <c r="G20" s="14" t="s">
        <v>103</v>
      </c>
      <c r="H20" s="14">
        <v>0</v>
      </c>
      <c r="I20" s="3" t="s">
        <v>104</v>
      </c>
      <c r="J20" s="3">
        <v>788</v>
      </c>
      <c r="K20" s="14" t="s">
        <v>105</v>
      </c>
      <c r="L20" s="14">
        <v>1043</v>
      </c>
      <c r="M20" s="3">
        <v>29</v>
      </c>
      <c r="N20" s="6">
        <v>23</v>
      </c>
      <c r="O20" s="15">
        <v>1763</v>
      </c>
      <c r="P20" s="15">
        <v>1690.3163950143817</v>
      </c>
      <c r="Q20" s="14">
        <v>16</v>
      </c>
    </row>
    <row r="21" spans="1:17" ht="12.75">
      <c r="A21" s="3" t="str">
        <f t="shared" si="3"/>
        <v>Glover (Y)L</v>
      </c>
      <c r="B21" s="3">
        <f t="shared" si="4"/>
        <v>17</v>
      </c>
      <c r="C21" s="3" t="s">
        <v>25</v>
      </c>
      <c r="D21" s="9" t="str">
        <f t="shared" si="2"/>
        <v>Yes</v>
      </c>
      <c r="E21" s="3" t="s">
        <v>106</v>
      </c>
      <c r="F21" s="3" t="s">
        <v>107</v>
      </c>
      <c r="G21" s="14" t="s">
        <v>108</v>
      </c>
      <c r="H21" s="14">
        <v>0</v>
      </c>
      <c r="I21" s="3" t="s">
        <v>109</v>
      </c>
      <c r="J21" s="3">
        <v>31403</v>
      </c>
      <c r="K21" s="14" t="s">
        <v>109</v>
      </c>
      <c r="L21" s="14">
        <v>1290</v>
      </c>
      <c r="M21" s="3">
        <v>36</v>
      </c>
      <c r="N21" s="3">
        <v>22</v>
      </c>
      <c r="O21" s="15">
        <v>2182</v>
      </c>
      <c r="P21" s="15">
        <v>1691.4728682170542</v>
      </c>
      <c r="Q21" s="14">
        <v>17</v>
      </c>
    </row>
    <row r="22" spans="1:17" ht="12.75">
      <c r="A22" s="3" t="str">
        <f t="shared" si="3"/>
        <v>deanj</v>
      </c>
      <c r="B22" s="3">
        <f t="shared" si="4"/>
        <v>18</v>
      </c>
      <c r="C22" s="3" t="s">
        <v>25</v>
      </c>
      <c r="D22" s="9" t="str">
        <f t="shared" si="2"/>
        <v>Yes</v>
      </c>
      <c r="E22" s="3" t="s">
        <v>81</v>
      </c>
      <c r="F22" s="3" t="s">
        <v>110</v>
      </c>
      <c r="G22" s="14" t="s">
        <v>111</v>
      </c>
      <c r="H22" s="14">
        <v>0</v>
      </c>
      <c r="I22" s="4" t="s">
        <v>62</v>
      </c>
      <c r="J22" s="3">
        <v>3572</v>
      </c>
      <c r="K22" s="14" t="s">
        <v>58</v>
      </c>
      <c r="L22" s="14">
        <v>1155</v>
      </c>
      <c r="M22" s="3">
        <v>32</v>
      </c>
      <c r="N22" s="6">
        <v>39</v>
      </c>
      <c r="O22" s="15">
        <v>1959</v>
      </c>
      <c r="P22" s="15">
        <v>1696.1038961038962</v>
      </c>
      <c r="Q22" s="14">
        <v>18</v>
      </c>
    </row>
    <row r="23" spans="1:17" ht="12.75">
      <c r="A23" s="3" t="str">
        <f t="shared" si="3"/>
        <v>de'athw</v>
      </c>
      <c r="B23" s="3">
        <f t="shared" si="4"/>
        <v>19</v>
      </c>
      <c r="C23" s="3" t="s">
        <v>25</v>
      </c>
      <c r="D23" s="9" t="str">
        <f t="shared" si="2"/>
        <v>Yes</v>
      </c>
      <c r="E23" s="3" t="s">
        <v>112</v>
      </c>
      <c r="F23" s="3" t="s">
        <v>113</v>
      </c>
      <c r="G23" s="14" t="s">
        <v>114</v>
      </c>
      <c r="H23" s="14">
        <v>0</v>
      </c>
      <c r="I23" s="3" t="s">
        <v>72</v>
      </c>
      <c r="J23" s="3">
        <v>654</v>
      </c>
      <c r="K23" s="14" t="s">
        <v>73</v>
      </c>
      <c r="L23" s="14">
        <v>1173</v>
      </c>
      <c r="M23" s="3">
        <v>33</v>
      </c>
      <c r="N23" s="6">
        <v>14</v>
      </c>
      <c r="O23" s="15">
        <v>1994</v>
      </c>
      <c r="P23" s="15">
        <v>1699.914748508099</v>
      </c>
      <c r="Q23" s="14">
        <v>19</v>
      </c>
    </row>
    <row r="24" spans="1:17" ht="12.75">
      <c r="A24" s="3" t="str">
        <f t="shared" si="3"/>
        <v>lockg</v>
      </c>
      <c r="B24" s="3">
        <f t="shared" si="4"/>
        <v>20</v>
      </c>
      <c r="C24" s="3" t="s">
        <v>25</v>
      </c>
      <c r="D24" s="9" t="str">
        <f t="shared" si="2"/>
        <v>Yes</v>
      </c>
      <c r="E24" s="3" t="s">
        <v>115</v>
      </c>
      <c r="F24" s="3" t="s">
        <v>116</v>
      </c>
      <c r="G24" s="14" t="s">
        <v>117</v>
      </c>
      <c r="H24" s="14">
        <v>0</v>
      </c>
      <c r="I24" s="3" t="s">
        <v>76</v>
      </c>
      <c r="J24" s="3">
        <v>88707</v>
      </c>
      <c r="K24" s="14" t="s">
        <v>77</v>
      </c>
      <c r="L24" s="14">
        <v>1078</v>
      </c>
      <c r="M24" s="3">
        <v>31</v>
      </c>
      <c r="N24" s="6">
        <v>29</v>
      </c>
      <c r="O24" s="15">
        <v>1889</v>
      </c>
      <c r="P24" s="15">
        <v>1752.3191094619667</v>
      </c>
      <c r="Q24" s="14">
        <v>20</v>
      </c>
    </row>
    <row r="25" spans="1:17" ht="12.75">
      <c r="A25" s="3" t="str">
        <f t="shared" si="3"/>
        <v>wrayj</v>
      </c>
      <c r="B25" s="3">
        <f t="shared" si="4"/>
        <v>21</v>
      </c>
      <c r="C25" s="3" t="s">
        <v>25</v>
      </c>
      <c r="D25" s="9" t="str">
        <f t="shared" si="2"/>
        <v>Yes</v>
      </c>
      <c r="E25" s="3" t="s">
        <v>81</v>
      </c>
      <c r="F25" s="3" t="s">
        <v>118</v>
      </c>
      <c r="G25" s="14" t="s">
        <v>119</v>
      </c>
      <c r="H25" s="14">
        <v>0</v>
      </c>
      <c r="I25" s="3" t="s">
        <v>120</v>
      </c>
      <c r="J25" s="3">
        <v>22492</v>
      </c>
      <c r="K25" s="14" t="s">
        <v>121</v>
      </c>
      <c r="L25" s="14">
        <v>1116</v>
      </c>
      <c r="M25" s="3">
        <v>32</v>
      </c>
      <c r="N25" s="6">
        <v>40</v>
      </c>
      <c r="O25" s="15">
        <v>1960</v>
      </c>
      <c r="P25" s="15">
        <v>1756.2724014336918</v>
      </c>
      <c r="Q25" s="14">
        <v>21</v>
      </c>
    </row>
    <row r="26" spans="1:17" ht="12.75">
      <c r="A26" s="3" t="str">
        <f t="shared" si="3"/>
        <v>blackmans</v>
      </c>
      <c r="B26" s="3">
        <f t="shared" si="4"/>
        <v>22</v>
      </c>
      <c r="C26" s="3" t="s">
        <v>25</v>
      </c>
      <c r="D26" s="9" t="str">
        <f t="shared" si="2"/>
        <v>Yes</v>
      </c>
      <c r="E26" s="3" t="s">
        <v>78</v>
      </c>
      <c r="F26" s="3" t="s">
        <v>122</v>
      </c>
      <c r="G26" s="14" t="s">
        <v>123</v>
      </c>
      <c r="H26" s="14">
        <v>0</v>
      </c>
      <c r="I26" s="3" t="s">
        <v>124</v>
      </c>
      <c r="J26" s="3">
        <v>1034</v>
      </c>
      <c r="K26" s="14" t="s">
        <v>125</v>
      </c>
      <c r="L26" s="14">
        <v>1132</v>
      </c>
      <c r="M26" s="3">
        <v>33</v>
      </c>
      <c r="N26" s="3">
        <v>13</v>
      </c>
      <c r="O26" s="15">
        <v>1993</v>
      </c>
      <c r="P26" s="15">
        <v>1760.600706713781</v>
      </c>
      <c r="Q26" s="14">
        <v>22</v>
      </c>
    </row>
    <row r="27" spans="1:17" ht="12.75">
      <c r="A27" s="3" t="str">
        <f t="shared" si="3"/>
        <v>archerd</v>
      </c>
      <c r="B27" s="3">
        <f t="shared" si="4"/>
        <v>23</v>
      </c>
      <c r="C27" s="3" t="s">
        <v>25</v>
      </c>
      <c r="D27" s="9" t="str">
        <f t="shared" si="2"/>
        <v>Yes</v>
      </c>
      <c r="E27" s="3" t="s">
        <v>87</v>
      </c>
      <c r="F27" s="3" t="s">
        <v>126</v>
      </c>
      <c r="G27" s="14" t="s">
        <v>127</v>
      </c>
      <c r="H27" s="14">
        <v>0</v>
      </c>
      <c r="I27" s="3" t="s">
        <v>66</v>
      </c>
      <c r="J27" s="3">
        <v>948</v>
      </c>
      <c r="K27" s="14" t="s">
        <v>54</v>
      </c>
      <c r="L27" s="14">
        <v>1059</v>
      </c>
      <c r="M27" s="3">
        <v>31</v>
      </c>
      <c r="N27" s="3">
        <v>24</v>
      </c>
      <c r="O27" s="15">
        <v>1884</v>
      </c>
      <c r="P27" s="15">
        <v>1779.0368271954674</v>
      </c>
      <c r="Q27" s="14">
        <v>23</v>
      </c>
    </row>
    <row r="28" spans="1:17" ht="12.75">
      <c r="A28" s="3" t="str">
        <f t="shared" si="3"/>
        <v>campion-byep</v>
      </c>
      <c r="B28" s="3">
        <f t="shared" si="4"/>
        <v>24</v>
      </c>
      <c r="C28" s="3" t="s">
        <v>25</v>
      </c>
      <c r="D28" s="9" t="str">
        <f t="shared" si="2"/>
        <v>Yes</v>
      </c>
      <c r="E28" s="3" t="s">
        <v>128</v>
      </c>
      <c r="F28" s="3" t="s">
        <v>129</v>
      </c>
      <c r="G28" s="14" t="s">
        <v>130</v>
      </c>
      <c r="H28" s="14">
        <v>0</v>
      </c>
      <c r="I28" s="3" t="s">
        <v>104</v>
      </c>
      <c r="J28" s="3">
        <v>805</v>
      </c>
      <c r="K28" s="14" t="s">
        <v>105</v>
      </c>
      <c r="L28" s="14">
        <v>1043</v>
      </c>
      <c r="M28" s="3">
        <v>31</v>
      </c>
      <c r="N28" s="6">
        <v>13</v>
      </c>
      <c r="O28" s="15">
        <v>1873</v>
      </c>
      <c r="P28" s="15">
        <v>1795.7813998082454</v>
      </c>
      <c r="Q28" s="14">
        <v>24</v>
      </c>
    </row>
    <row r="29" spans="1:17" ht="12.75">
      <c r="A29" s="3" t="str">
        <f t="shared" si="3"/>
        <v>joyesp</v>
      </c>
      <c r="B29" s="3">
        <f t="shared" si="4"/>
        <v>27</v>
      </c>
      <c r="C29" s="3" t="s">
        <v>25</v>
      </c>
      <c r="D29" s="9" t="str">
        <f t="shared" si="2"/>
        <v>Yes</v>
      </c>
      <c r="E29" s="3" t="s">
        <v>128</v>
      </c>
      <c r="F29" s="3" t="s">
        <v>131</v>
      </c>
      <c r="G29" s="14" t="s">
        <v>132</v>
      </c>
      <c r="H29" s="14">
        <v>0</v>
      </c>
      <c r="I29" s="3" t="s">
        <v>72</v>
      </c>
      <c r="J29" s="3">
        <v>581</v>
      </c>
      <c r="K29" s="14" t="s">
        <v>73</v>
      </c>
      <c r="L29" s="14">
        <v>1173</v>
      </c>
      <c r="M29" s="3" t="s">
        <v>133</v>
      </c>
      <c r="N29" s="6"/>
      <c r="O29" s="15" t="s">
        <v>134</v>
      </c>
      <c r="P29" s="15" t="s">
        <v>134</v>
      </c>
      <c r="Q29" s="14">
        <v>27</v>
      </c>
    </row>
    <row r="30" spans="1:17" ht="12.75">
      <c r="A30" s="3" t="str">
        <f t="shared" si="3"/>
        <v>edmondsc</v>
      </c>
      <c r="B30" s="3">
        <f t="shared" si="4"/>
        <v>27</v>
      </c>
      <c r="C30" s="3" t="s">
        <v>25</v>
      </c>
      <c r="D30" s="9" t="str">
        <f t="shared" si="2"/>
        <v>Yes</v>
      </c>
      <c r="E30" s="3" t="s">
        <v>84</v>
      </c>
      <c r="F30" s="3" t="s">
        <v>135</v>
      </c>
      <c r="G30" s="14" t="s">
        <v>136</v>
      </c>
      <c r="H30" s="14">
        <v>0</v>
      </c>
      <c r="I30" s="4">
        <v>505</v>
      </c>
      <c r="J30" s="3">
        <v>5541</v>
      </c>
      <c r="K30" s="14">
        <v>505</v>
      </c>
      <c r="L30" s="14">
        <v>902</v>
      </c>
      <c r="M30" s="3" t="s">
        <v>133</v>
      </c>
      <c r="N30" s="3"/>
      <c r="O30" s="15" t="s">
        <v>134</v>
      </c>
      <c r="P30" s="15" t="s">
        <v>134</v>
      </c>
      <c r="Q30" s="14">
        <v>27</v>
      </c>
    </row>
    <row r="31" spans="1:17" ht="12.75">
      <c r="A31" s="3">
        <f t="shared" si="3"/>
      </c>
      <c r="B31" s="3">
        <f t="shared" si="4"/>
        <v>0</v>
      </c>
      <c r="C31" s="3" t="s">
        <v>25</v>
      </c>
      <c r="D31" s="9">
        <f t="shared" si="2"/>
      </c>
      <c r="E31" s="3"/>
      <c r="F31" s="3"/>
      <c r="G31" s="14"/>
      <c r="H31" s="14"/>
      <c r="I31" s="3"/>
      <c r="J31" s="3"/>
      <c r="K31" s="14"/>
      <c r="L31" s="14"/>
      <c r="M31" s="3"/>
      <c r="N31" s="3"/>
      <c r="O31" s="15"/>
      <c r="P31" s="15"/>
      <c r="Q31" s="14"/>
    </row>
    <row r="32" spans="1:17" ht="12.75">
      <c r="A32" s="3">
        <f t="shared" si="3"/>
      </c>
      <c r="B32" s="3">
        <f t="shared" si="4"/>
        <v>0</v>
      </c>
      <c r="C32" s="3" t="s">
        <v>25</v>
      </c>
      <c r="D32" s="9">
        <f t="shared" si="2"/>
      </c>
      <c r="E32" s="3"/>
      <c r="F32" s="3"/>
      <c r="G32" s="14"/>
      <c r="H32" s="14"/>
      <c r="I32" s="3"/>
      <c r="J32" s="3"/>
      <c r="K32" s="14"/>
      <c r="L32" s="14"/>
      <c r="M32" s="3"/>
      <c r="N32" s="6"/>
      <c r="O32" s="15"/>
      <c r="P32" s="15"/>
      <c r="Q32" s="14"/>
    </row>
    <row r="33" spans="1:17" ht="12.75">
      <c r="A33" s="3">
        <f t="shared" si="3"/>
      </c>
      <c r="B33" s="3">
        <f t="shared" si="4"/>
        <v>0</v>
      </c>
      <c r="C33" s="3" t="s">
        <v>25</v>
      </c>
      <c r="D33" s="9">
        <f t="shared" si="2"/>
      </c>
      <c r="E33" s="3"/>
      <c r="F33" s="3"/>
      <c r="G33" s="14"/>
      <c r="H33" s="14"/>
      <c r="I33" s="3"/>
      <c r="J33" s="3"/>
      <c r="K33" s="14"/>
      <c r="L33" s="14"/>
      <c r="M33" s="3"/>
      <c r="N33" s="6"/>
      <c r="O33" s="15"/>
      <c r="P33" s="15"/>
      <c r="Q33" s="14"/>
    </row>
    <row r="34" spans="1:17" ht="12.75">
      <c r="A34" s="3">
        <f t="shared" si="3"/>
      </c>
      <c r="B34" s="3">
        <f t="shared" si="4"/>
        <v>0</v>
      </c>
      <c r="C34" s="3" t="s">
        <v>25</v>
      </c>
      <c r="D34" s="9">
        <f t="shared" si="2"/>
      </c>
      <c r="E34" s="3"/>
      <c r="F34" s="3"/>
      <c r="G34" s="14"/>
      <c r="H34" s="14"/>
      <c r="I34" s="3"/>
      <c r="J34" s="3"/>
      <c r="K34" s="14"/>
      <c r="L34" s="14"/>
      <c r="M34" s="3"/>
      <c r="N34" s="6"/>
      <c r="O34" s="15"/>
      <c r="P34" s="15"/>
      <c r="Q34" s="14"/>
    </row>
    <row r="35" spans="1:17" ht="12.75">
      <c r="A35" s="3">
        <f t="shared" si="3"/>
      </c>
      <c r="B35" s="3">
        <f t="shared" si="4"/>
        <v>0</v>
      </c>
      <c r="C35" s="3" t="s">
        <v>25</v>
      </c>
      <c r="D35" s="9">
        <f t="shared" si="2"/>
      </c>
      <c r="E35" s="3"/>
      <c r="F35" s="3"/>
      <c r="G35" s="14"/>
      <c r="H35" s="14"/>
      <c r="I35" s="3"/>
      <c r="J35" s="3"/>
      <c r="K35" s="14"/>
      <c r="L35" s="14"/>
      <c r="M35" s="3"/>
      <c r="N35" s="3"/>
      <c r="O35" s="15"/>
      <c r="P35" s="15"/>
      <c r="Q35" s="14"/>
    </row>
    <row r="36" spans="1:17" ht="12.75">
      <c r="A36" s="3">
        <f t="shared" si="3"/>
      </c>
      <c r="B36" s="3">
        <f t="shared" si="4"/>
        <v>0</v>
      </c>
      <c r="C36" s="3" t="s">
        <v>25</v>
      </c>
      <c r="D36" s="9">
        <f t="shared" si="2"/>
      </c>
      <c r="E36" s="3"/>
      <c r="F36" s="3"/>
      <c r="G36" s="14"/>
      <c r="H36" s="14"/>
      <c r="I36" s="3"/>
      <c r="J36" s="3"/>
      <c r="K36" s="14"/>
      <c r="L36" s="14"/>
      <c r="M36" s="3"/>
      <c r="N36" s="3"/>
      <c r="O36" s="15"/>
      <c r="P36" s="15"/>
      <c r="Q36" s="14"/>
    </row>
    <row r="37" spans="1:17" ht="12.75">
      <c r="A37" s="3">
        <f t="shared" si="3"/>
      </c>
      <c r="B37" s="3">
        <f t="shared" si="4"/>
        <v>0</v>
      </c>
      <c r="C37" s="3" t="s">
        <v>25</v>
      </c>
      <c r="D37" s="9">
        <f t="shared" si="2"/>
      </c>
      <c r="E37" s="3"/>
      <c r="F37" s="3"/>
      <c r="G37" s="14"/>
      <c r="H37" s="14"/>
      <c r="I37" s="3"/>
      <c r="J37" s="3"/>
      <c r="K37" s="14"/>
      <c r="L37" s="14"/>
      <c r="M37" s="3"/>
      <c r="N37" s="3"/>
      <c r="O37" s="15"/>
      <c r="P37" s="15"/>
      <c r="Q37" s="14"/>
    </row>
    <row r="38" spans="1:17" ht="12.75">
      <c r="A38" s="3">
        <f t="shared" si="3"/>
      </c>
      <c r="B38" s="3">
        <f t="shared" si="4"/>
        <v>0</v>
      </c>
      <c r="C38" s="3" t="s">
        <v>25</v>
      </c>
      <c r="D38" s="9">
        <f t="shared" si="2"/>
      </c>
      <c r="E38" s="3"/>
      <c r="F38" s="3"/>
      <c r="G38" s="14"/>
      <c r="H38" s="14"/>
      <c r="I38" s="3"/>
      <c r="J38" s="3"/>
      <c r="K38" s="14"/>
      <c r="L38" s="14"/>
      <c r="M38" s="3"/>
      <c r="N38" s="3"/>
      <c r="O38" s="15"/>
      <c r="P38" s="15"/>
      <c r="Q38" s="14"/>
    </row>
    <row r="39" spans="1:17" ht="12.75">
      <c r="A39" s="3">
        <f t="shared" si="3"/>
      </c>
      <c r="B39" s="3">
        <f t="shared" si="4"/>
        <v>0</v>
      </c>
      <c r="C39" s="3" t="s">
        <v>25</v>
      </c>
      <c r="D39" s="9">
        <f t="shared" si="2"/>
      </c>
      <c r="E39" s="3"/>
      <c r="F39" s="3"/>
      <c r="G39" s="14"/>
      <c r="H39" s="14"/>
      <c r="I39" s="3"/>
      <c r="J39" s="3"/>
      <c r="K39" s="14"/>
      <c r="L39" s="14"/>
      <c r="M39" s="3"/>
      <c r="N39" s="3"/>
      <c r="O39" s="15"/>
      <c r="P39" s="15"/>
      <c r="Q39" s="14"/>
    </row>
    <row r="40" spans="1:17" ht="12.75">
      <c r="A40" s="3">
        <f t="shared" si="3"/>
      </c>
      <c r="B40" s="3">
        <f t="shared" si="4"/>
        <v>0</v>
      </c>
      <c r="C40" s="3" t="s">
        <v>25</v>
      </c>
      <c r="D40" s="9">
        <f t="shared" si="2"/>
      </c>
      <c r="E40" s="3"/>
      <c r="F40" s="3"/>
      <c r="G40" s="14"/>
      <c r="H40" s="14"/>
      <c r="I40" s="3"/>
      <c r="J40" s="3"/>
      <c r="K40" s="14"/>
      <c r="L40" s="14"/>
      <c r="M40" s="3"/>
      <c r="N40" s="3"/>
      <c r="O40" s="15"/>
      <c r="P40" s="15"/>
      <c r="Q40" s="14"/>
    </row>
    <row r="41" spans="1:17" ht="12.75">
      <c r="A41" s="3">
        <f aca="true" t="shared" si="5" ref="A41:A47">CONCATENATE(F41,E41)</f>
      </c>
      <c r="B41" s="3">
        <f aca="true" t="shared" si="6" ref="B41:B47">Q41</f>
        <v>0</v>
      </c>
      <c r="C41" s="3" t="s">
        <v>25</v>
      </c>
      <c r="D41" s="9">
        <f t="shared" si="2"/>
      </c>
      <c r="E41" s="3"/>
      <c r="F41" s="3"/>
      <c r="G41" s="14"/>
      <c r="H41" s="14"/>
      <c r="I41" s="4"/>
      <c r="J41" s="3"/>
      <c r="K41" s="14"/>
      <c r="L41" s="14"/>
      <c r="M41" s="3"/>
      <c r="N41" s="3"/>
      <c r="O41" s="15"/>
      <c r="P41" s="15"/>
      <c r="Q41" s="14"/>
    </row>
    <row r="42" spans="1:17" ht="12.75">
      <c r="A42" s="3">
        <f t="shared" si="5"/>
      </c>
      <c r="B42" s="3">
        <f t="shared" si="6"/>
        <v>0</v>
      </c>
      <c r="C42" s="3" t="s">
        <v>25</v>
      </c>
      <c r="D42" s="9">
        <f t="shared" si="2"/>
      </c>
      <c r="E42" s="3"/>
      <c r="F42" s="3"/>
      <c r="G42" s="14"/>
      <c r="H42" s="14"/>
      <c r="I42" s="3"/>
      <c r="J42" s="3"/>
      <c r="K42" s="14"/>
      <c r="L42" s="14"/>
      <c r="M42" s="3"/>
      <c r="N42" s="3"/>
      <c r="O42" s="15"/>
      <c r="P42" s="15"/>
      <c r="Q42" s="14"/>
    </row>
    <row r="43" spans="1:17" ht="12.75">
      <c r="A43" s="3">
        <f t="shared" si="5"/>
      </c>
      <c r="B43" s="3">
        <f t="shared" si="6"/>
        <v>0</v>
      </c>
      <c r="C43" s="3" t="s">
        <v>25</v>
      </c>
      <c r="D43" s="9">
        <f t="shared" si="2"/>
      </c>
      <c r="E43" s="3"/>
      <c r="F43" s="3"/>
      <c r="G43" s="14"/>
      <c r="H43" s="14"/>
      <c r="I43" s="3"/>
      <c r="J43" s="3"/>
      <c r="K43" s="14"/>
      <c r="L43" s="14"/>
      <c r="M43" s="3"/>
      <c r="N43" s="3"/>
      <c r="O43" s="15"/>
      <c r="P43" s="15"/>
      <c r="Q43" s="14"/>
    </row>
    <row r="44" spans="1:17" ht="12.75">
      <c r="A44" s="3">
        <f t="shared" si="5"/>
      </c>
      <c r="B44" s="3">
        <f t="shared" si="6"/>
        <v>0</v>
      </c>
      <c r="C44" s="3" t="s">
        <v>25</v>
      </c>
      <c r="D44" s="9">
        <f t="shared" si="2"/>
      </c>
      <c r="E44" s="3"/>
      <c r="F44" s="3"/>
      <c r="G44" s="14"/>
      <c r="H44" s="14"/>
      <c r="I44" s="3"/>
      <c r="J44" s="3"/>
      <c r="K44" s="14"/>
      <c r="L44" s="14"/>
      <c r="M44" s="3"/>
      <c r="N44" s="3"/>
      <c r="O44" s="15"/>
      <c r="P44" s="15"/>
      <c r="Q44" s="14"/>
    </row>
    <row r="45" spans="1:17" ht="12.75">
      <c r="A45" s="3">
        <f t="shared" si="5"/>
      </c>
      <c r="B45" s="3">
        <f t="shared" si="6"/>
        <v>0</v>
      </c>
      <c r="C45" s="3" t="s">
        <v>25</v>
      </c>
      <c r="D45" s="9">
        <f>IF(A45="","","Yes")</f>
      </c>
      <c r="E45" s="3"/>
      <c r="F45" s="3"/>
      <c r="G45" s="14"/>
      <c r="H45" s="14"/>
      <c r="I45" s="3"/>
      <c r="J45" s="3"/>
      <c r="K45" s="14"/>
      <c r="L45" s="14"/>
      <c r="M45" s="3"/>
      <c r="N45" s="3"/>
      <c r="O45" s="15"/>
      <c r="P45" s="15"/>
      <c r="Q45" s="14"/>
    </row>
    <row r="46" spans="1:17" ht="12.75">
      <c r="A46" s="3">
        <f t="shared" si="5"/>
      </c>
      <c r="B46" s="3">
        <f t="shared" si="6"/>
        <v>0</v>
      </c>
      <c r="C46" s="3" t="s">
        <v>25</v>
      </c>
      <c r="D46" s="9">
        <f>IF(A46="","","Yes")</f>
      </c>
      <c r="E46" s="3"/>
      <c r="F46" s="3"/>
      <c r="G46" s="14"/>
      <c r="H46" s="14"/>
      <c r="I46" s="3"/>
      <c r="J46" s="3"/>
      <c r="K46" s="14"/>
      <c r="L46" s="14"/>
      <c r="M46" s="3"/>
      <c r="N46" s="3"/>
      <c r="O46" s="15"/>
      <c r="P46" s="15"/>
      <c r="Q46" s="14"/>
    </row>
    <row r="47" spans="1:17" ht="12.75">
      <c r="A47" s="3">
        <f t="shared" si="5"/>
      </c>
      <c r="B47" s="3">
        <f t="shared" si="6"/>
        <v>0</v>
      </c>
      <c r="C47" s="3" t="s">
        <v>25</v>
      </c>
      <c r="D47" s="9">
        <f>IF(A47="","","Yes")</f>
      </c>
      <c r="E47" s="3"/>
      <c r="F47" s="3"/>
      <c r="G47" s="14"/>
      <c r="H47" s="14"/>
      <c r="I47" s="3"/>
      <c r="J47" s="3"/>
      <c r="K47" s="14"/>
      <c r="L47" s="14"/>
      <c r="M47" s="3"/>
      <c r="N47" s="3"/>
      <c r="O47" s="15"/>
      <c r="P47" s="15"/>
      <c r="Q47" s="14"/>
    </row>
    <row r="48" spans="1:17" ht="12.75">
      <c r="A48" s="3">
        <f aca="true" t="shared" si="7" ref="A48:A64">CONCATENATE(F48,E48)</f>
      </c>
      <c r="B48" s="3">
        <f aca="true" t="shared" si="8" ref="B48:B64">Q48</f>
        <v>0</v>
      </c>
      <c r="C48" s="3" t="s">
        <v>25</v>
      </c>
      <c r="D48" s="9">
        <f aca="true" t="shared" si="9" ref="D48:D64">IF(A48="","","Yes")</f>
      </c>
      <c r="E48" s="3"/>
      <c r="F48" s="3"/>
      <c r="G48" s="14"/>
      <c r="H48" s="14"/>
      <c r="I48" s="3"/>
      <c r="J48" s="3"/>
      <c r="K48" s="14"/>
      <c r="L48" s="14"/>
      <c r="M48" s="3"/>
      <c r="N48" s="3"/>
      <c r="O48" s="15"/>
      <c r="P48" s="15"/>
      <c r="Q48" s="14"/>
    </row>
    <row r="49" spans="1:17" ht="12.75">
      <c r="A49" s="3">
        <f t="shared" si="7"/>
      </c>
      <c r="B49" s="3">
        <f t="shared" si="8"/>
        <v>0</v>
      </c>
      <c r="C49" s="3" t="s">
        <v>25</v>
      </c>
      <c r="D49" s="9">
        <f t="shared" si="9"/>
      </c>
      <c r="E49" s="3"/>
      <c r="F49" s="3"/>
      <c r="G49" s="14"/>
      <c r="H49" s="14"/>
      <c r="I49" s="3"/>
      <c r="J49" s="3"/>
      <c r="K49" s="14"/>
      <c r="L49" s="14"/>
      <c r="M49" s="3"/>
      <c r="N49" s="3"/>
      <c r="O49" s="15"/>
      <c r="P49" s="15"/>
      <c r="Q49" s="14"/>
    </row>
    <row r="50" spans="1:17" ht="12.75">
      <c r="A50" s="3">
        <f t="shared" si="7"/>
      </c>
      <c r="B50" s="3">
        <f t="shared" si="8"/>
        <v>0</v>
      </c>
      <c r="C50" s="3" t="s">
        <v>25</v>
      </c>
      <c r="D50" s="9">
        <f t="shared" si="9"/>
      </c>
      <c r="E50" s="3"/>
      <c r="F50" s="3"/>
      <c r="G50" s="14"/>
      <c r="H50" s="14"/>
      <c r="I50" s="3"/>
      <c r="J50" s="3"/>
      <c r="K50" s="14"/>
      <c r="L50" s="14"/>
      <c r="M50" s="3"/>
      <c r="N50" s="3"/>
      <c r="O50" s="15"/>
      <c r="P50" s="15"/>
      <c r="Q50" s="14"/>
    </row>
    <row r="51" spans="1:17" ht="12.75">
      <c r="A51" s="3">
        <f t="shared" si="7"/>
      </c>
      <c r="B51" s="3">
        <f t="shared" si="8"/>
        <v>0</v>
      </c>
      <c r="C51" s="3" t="s">
        <v>25</v>
      </c>
      <c r="D51" s="9">
        <f t="shared" si="9"/>
      </c>
      <c r="E51" s="3"/>
      <c r="F51" s="3"/>
      <c r="G51" s="14"/>
      <c r="H51" s="14"/>
      <c r="I51" s="3"/>
      <c r="J51" s="3"/>
      <c r="K51" s="14"/>
      <c r="L51" s="14"/>
      <c r="M51" s="3"/>
      <c r="N51" s="3"/>
      <c r="O51" s="15"/>
      <c r="P51" s="15"/>
      <c r="Q51" s="14"/>
    </row>
    <row r="52" spans="1:17" ht="12.75">
      <c r="A52" s="3">
        <f t="shared" si="7"/>
      </c>
      <c r="B52" s="3">
        <f t="shared" si="8"/>
        <v>0</v>
      </c>
      <c r="C52" s="3" t="s">
        <v>25</v>
      </c>
      <c r="D52" s="9">
        <f t="shared" si="9"/>
      </c>
      <c r="E52" s="3"/>
      <c r="F52" s="3"/>
      <c r="G52" s="14"/>
      <c r="H52" s="14"/>
      <c r="I52" s="3"/>
      <c r="J52" s="3"/>
      <c r="K52" s="14"/>
      <c r="L52" s="14"/>
      <c r="M52" s="3"/>
      <c r="N52" s="3"/>
      <c r="O52" s="15"/>
      <c r="P52" s="15"/>
      <c r="Q52" s="14"/>
    </row>
    <row r="53" spans="1:17" ht="12.75">
      <c r="A53" s="3">
        <f t="shared" si="7"/>
      </c>
      <c r="B53" s="3">
        <f t="shared" si="8"/>
        <v>0</v>
      </c>
      <c r="C53" s="3" t="s">
        <v>25</v>
      </c>
      <c r="D53" s="9">
        <f t="shared" si="9"/>
      </c>
      <c r="E53" s="3"/>
      <c r="F53" s="3"/>
      <c r="G53" s="14"/>
      <c r="H53" s="14"/>
      <c r="I53" s="3"/>
      <c r="J53" s="3"/>
      <c r="K53" s="14"/>
      <c r="L53" s="14"/>
      <c r="M53" s="3"/>
      <c r="N53" s="3"/>
      <c r="O53" s="15"/>
      <c r="P53" s="15"/>
      <c r="Q53" s="14"/>
    </row>
    <row r="54" spans="1:17" ht="12.75">
      <c r="A54" s="3">
        <f t="shared" si="7"/>
      </c>
      <c r="B54" s="3">
        <f t="shared" si="8"/>
        <v>0</v>
      </c>
      <c r="C54" s="3" t="s">
        <v>25</v>
      </c>
      <c r="D54" s="9">
        <f t="shared" si="9"/>
      </c>
      <c r="E54" s="3"/>
      <c r="F54" s="3"/>
      <c r="G54" s="14"/>
      <c r="H54" s="14"/>
      <c r="I54" s="3"/>
      <c r="J54" s="3"/>
      <c r="K54" s="14"/>
      <c r="L54" s="14"/>
      <c r="M54" s="3"/>
      <c r="N54" s="3"/>
      <c r="O54" s="15"/>
      <c r="P54" s="15"/>
      <c r="Q54" s="14"/>
    </row>
    <row r="55" spans="1:17" ht="12.75">
      <c r="A55" s="3">
        <f t="shared" si="7"/>
      </c>
      <c r="B55" s="3">
        <f t="shared" si="8"/>
        <v>0</v>
      </c>
      <c r="C55" s="3" t="s">
        <v>25</v>
      </c>
      <c r="D55" s="9">
        <f t="shared" si="9"/>
      </c>
      <c r="E55" s="3"/>
      <c r="F55" s="3"/>
      <c r="G55" s="14"/>
      <c r="H55" s="14"/>
      <c r="I55" s="3"/>
      <c r="J55" s="3"/>
      <c r="K55" s="14"/>
      <c r="L55" s="14"/>
      <c r="M55" s="3"/>
      <c r="N55" s="3"/>
      <c r="O55" s="15"/>
      <c r="P55" s="15"/>
      <c r="Q55" s="14"/>
    </row>
    <row r="56" spans="1:17" ht="12.75">
      <c r="A56" s="3">
        <f t="shared" si="7"/>
      </c>
      <c r="B56" s="3">
        <f t="shared" si="8"/>
        <v>0</v>
      </c>
      <c r="C56" s="3" t="s">
        <v>25</v>
      </c>
      <c r="D56" s="9">
        <f t="shared" si="9"/>
      </c>
      <c r="E56" s="3"/>
      <c r="F56" s="3"/>
      <c r="G56" s="14"/>
      <c r="H56" s="14"/>
      <c r="I56" s="3"/>
      <c r="J56" s="3"/>
      <c r="K56" s="14"/>
      <c r="L56" s="14"/>
      <c r="M56" s="3"/>
      <c r="N56" s="3"/>
      <c r="O56" s="15"/>
      <c r="P56" s="15"/>
      <c r="Q56" s="14"/>
    </row>
    <row r="57" spans="1:17" ht="12.75">
      <c r="A57" s="3">
        <f t="shared" si="7"/>
      </c>
      <c r="B57" s="3">
        <f t="shared" si="8"/>
        <v>0</v>
      </c>
      <c r="C57" s="3" t="s">
        <v>25</v>
      </c>
      <c r="D57" s="9">
        <f t="shared" si="9"/>
      </c>
      <c r="E57" s="3"/>
      <c r="F57" s="3"/>
      <c r="G57" s="14"/>
      <c r="H57" s="14"/>
      <c r="I57" s="3"/>
      <c r="J57" s="3"/>
      <c r="K57" s="14"/>
      <c r="L57" s="14"/>
      <c r="M57" s="3"/>
      <c r="N57" s="3"/>
      <c r="O57" s="15"/>
      <c r="P57" s="15"/>
      <c r="Q57" s="14"/>
    </row>
    <row r="58" spans="1:17" ht="12.75">
      <c r="A58" s="3">
        <f t="shared" si="7"/>
      </c>
      <c r="B58" s="3">
        <f t="shared" si="8"/>
        <v>0</v>
      </c>
      <c r="C58" s="3" t="s">
        <v>25</v>
      </c>
      <c r="D58" s="9">
        <f t="shared" si="9"/>
      </c>
      <c r="E58" s="3"/>
      <c r="F58" s="3"/>
      <c r="G58" s="14"/>
      <c r="H58" s="14"/>
      <c r="I58" s="3"/>
      <c r="J58" s="3"/>
      <c r="K58" s="14"/>
      <c r="L58" s="14"/>
      <c r="M58" s="3"/>
      <c r="N58" s="3"/>
      <c r="O58" s="15"/>
      <c r="P58" s="15"/>
      <c r="Q58" s="14"/>
    </row>
    <row r="59" spans="1:17" ht="12.75">
      <c r="A59" s="3">
        <f t="shared" si="7"/>
      </c>
      <c r="B59" s="3">
        <f t="shared" si="8"/>
        <v>0</v>
      </c>
      <c r="C59" s="3" t="s">
        <v>25</v>
      </c>
      <c r="D59" s="9">
        <f t="shared" si="9"/>
      </c>
      <c r="E59" s="3"/>
      <c r="F59" s="3"/>
      <c r="G59" s="14"/>
      <c r="H59" s="14"/>
      <c r="I59" s="3"/>
      <c r="J59" s="3"/>
      <c r="K59" s="14"/>
      <c r="L59" s="14"/>
      <c r="M59" s="3"/>
      <c r="N59" s="3"/>
      <c r="O59" s="15"/>
      <c r="P59" s="15"/>
      <c r="Q59" s="14"/>
    </row>
    <row r="60" spans="1:17" ht="12.75">
      <c r="A60" s="3">
        <f t="shared" si="7"/>
      </c>
      <c r="B60" s="3">
        <f t="shared" si="8"/>
        <v>0</v>
      </c>
      <c r="C60" s="3" t="s">
        <v>25</v>
      </c>
      <c r="D60" s="9">
        <f t="shared" si="9"/>
      </c>
      <c r="E60" s="3"/>
      <c r="F60" s="3"/>
      <c r="G60" s="14"/>
      <c r="H60" s="14"/>
      <c r="I60" s="3"/>
      <c r="J60" s="3"/>
      <c r="K60" s="14"/>
      <c r="L60" s="14"/>
      <c r="M60" s="3"/>
      <c r="N60" s="3"/>
      <c r="O60" s="15"/>
      <c r="P60" s="15"/>
      <c r="Q60" s="14"/>
    </row>
    <row r="61" spans="1:17" ht="12.75">
      <c r="A61" s="3">
        <f t="shared" si="7"/>
      </c>
      <c r="B61" s="3">
        <f t="shared" si="8"/>
        <v>0</v>
      </c>
      <c r="C61" s="3" t="s">
        <v>25</v>
      </c>
      <c r="D61" s="9">
        <f t="shared" si="9"/>
      </c>
      <c r="E61" s="3"/>
      <c r="F61" s="3"/>
      <c r="G61" s="14"/>
      <c r="H61" s="14"/>
      <c r="I61" s="3"/>
      <c r="J61" s="3"/>
      <c r="K61" s="14"/>
      <c r="L61" s="14"/>
      <c r="M61" s="3"/>
      <c r="N61" s="3"/>
      <c r="O61" s="15"/>
      <c r="P61" s="15"/>
      <c r="Q61" s="14"/>
    </row>
    <row r="62" spans="1:17" ht="12.75">
      <c r="A62" s="3">
        <f t="shared" si="7"/>
      </c>
      <c r="B62" s="3">
        <f t="shared" si="8"/>
        <v>0</v>
      </c>
      <c r="C62" s="3" t="s">
        <v>25</v>
      </c>
      <c r="D62" s="9">
        <f t="shared" si="9"/>
      </c>
      <c r="E62" s="3"/>
      <c r="F62" s="3"/>
      <c r="G62" s="14"/>
      <c r="H62" s="14"/>
      <c r="I62" s="3"/>
      <c r="J62" s="3"/>
      <c r="K62" s="14"/>
      <c r="L62" s="14"/>
      <c r="M62" s="3"/>
      <c r="N62" s="3"/>
      <c r="O62" s="15"/>
      <c r="P62" s="15"/>
      <c r="Q62" s="14"/>
    </row>
    <row r="63" spans="1:17" ht="12.75">
      <c r="A63" s="3">
        <f t="shared" si="7"/>
      </c>
      <c r="B63" s="3">
        <f t="shared" si="8"/>
        <v>0</v>
      </c>
      <c r="C63" s="3" t="s">
        <v>25</v>
      </c>
      <c r="D63" s="9">
        <f t="shared" si="9"/>
      </c>
      <c r="E63" s="3"/>
      <c r="F63" s="3"/>
      <c r="G63" s="14"/>
      <c r="H63" s="14"/>
      <c r="I63" s="3"/>
      <c r="J63" s="3"/>
      <c r="K63" s="14"/>
      <c r="L63" s="14"/>
      <c r="M63" s="3"/>
      <c r="N63" s="3"/>
      <c r="O63" s="15"/>
      <c r="P63" s="15"/>
      <c r="Q63" s="14"/>
    </row>
    <row r="64" spans="1:17" ht="12.75">
      <c r="A64" s="3">
        <f t="shared" si="7"/>
      </c>
      <c r="B64" s="3">
        <f t="shared" si="8"/>
        <v>0</v>
      </c>
      <c r="C64" s="3" t="s">
        <v>25</v>
      </c>
      <c r="D64" s="9">
        <f t="shared" si="9"/>
      </c>
      <c r="E64" s="3"/>
      <c r="F64" s="3"/>
      <c r="G64" s="14"/>
      <c r="H64" s="14"/>
      <c r="I64" s="3"/>
      <c r="J64" s="3"/>
      <c r="K64" s="14"/>
      <c r="L64" s="14"/>
      <c r="M64" s="3"/>
      <c r="N64" s="3"/>
      <c r="O64" s="15"/>
      <c r="P64" s="15"/>
      <c r="Q64" s="14"/>
    </row>
  </sheetData>
  <sheetProtection password="C943" sheet="1" objects="1" scenarios="1"/>
  <conditionalFormatting sqref="D5:D6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64"/>
  <sheetViews>
    <sheetView zoomScale="85" zoomScaleNormal="85" workbookViewId="0" topLeftCell="D1">
      <selection activeCell="G22" sqref="G22"/>
    </sheetView>
  </sheetViews>
  <sheetFormatPr defaultColWidth="9.140625" defaultRowHeight="12.75"/>
  <cols>
    <col min="1" max="1" width="9.7109375" style="0" hidden="1" customWidth="1"/>
    <col min="2" max="2" width="6.140625" style="0" hidden="1" customWidth="1"/>
    <col min="3" max="3" width="10.57421875" style="0" hidden="1" customWidth="1"/>
    <col min="4" max="4" width="10.57421875" style="10" customWidth="1"/>
    <col min="5" max="5" width="6.140625" style="16" customWidth="1"/>
    <col min="6" max="6" width="13.8515625" style="16" bestFit="1" customWidth="1"/>
    <col min="7" max="7" width="13.28125" style="16" bestFit="1" customWidth="1"/>
    <col min="8" max="8" width="4.140625" style="16" bestFit="1" customWidth="1"/>
    <col min="9" max="9" width="18.421875" style="16" bestFit="1" customWidth="1"/>
    <col min="10" max="10" width="7.7109375" style="16" bestFit="1" customWidth="1"/>
    <col min="11" max="11" width="13.28125" style="16" bestFit="1" customWidth="1"/>
    <col min="12" max="12" width="6.7109375" style="16" bestFit="1" customWidth="1"/>
    <col min="13" max="13" width="12.7109375" style="16" bestFit="1" customWidth="1"/>
    <col min="14" max="14" width="9.421875" style="16" bestFit="1" customWidth="1"/>
    <col min="15" max="15" width="14.421875" style="16" bestFit="1" customWidth="1"/>
    <col min="16" max="16" width="10.00390625" style="16" bestFit="1" customWidth="1"/>
    <col min="17" max="17" width="12.28125" style="16" bestFit="1" customWidth="1"/>
  </cols>
  <sheetData>
    <row r="2" ht="12.75">
      <c r="F2" s="16" t="s">
        <v>46</v>
      </c>
    </row>
    <row r="4" spans="1:17" ht="48">
      <c r="A4" s="5" t="s">
        <v>20</v>
      </c>
      <c r="B4" s="7" t="s">
        <v>21</v>
      </c>
      <c r="C4" s="7" t="s">
        <v>24</v>
      </c>
      <c r="D4" s="8" t="s">
        <v>26</v>
      </c>
      <c r="E4" s="11" t="s">
        <v>7</v>
      </c>
      <c r="F4" s="11" t="s">
        <v>8</v>
      </c>
      <c r="G4" s="12" t="s">
        <v>9</v>
      </c>
      <c r="H4" s="13" t="s">
        <v>10</v>
      </c>
      <c r="I4" s="11" t="s">
        <v>11</v>
      </c>
      <c r="J4" s="49" t="s">
        <v>12</v>
      </c>
      <c r="K4" s="12" t="s">
        <v>13</v>
      </c>
      <c r="L4" s="13" t="s">
        <v>14</v>
      </c>
      <c r="M4" s="11" t="s">
        <v>15</v>
      </c>
      <c r="N4" s="11" t="s">
        <v>16</v>
      </c>
      <c r="O4" s="13" t="s">
        <v>17</v>
      </c>
      <c r="P4" s="50" t="s">
        <v>18</v>
      </c>
      <c r="Q4" s="51" t="s">
        <v>19</v>
      </c>
    </row>
    <row r="5" spans="1:17" ht="12.75">
      <c r="A5" s="3" t="str">
        <f aca="true" t="shared" si="0" ref="A5:A14">CONCATENATE(F5,E5)</f>
        <v>YoungV</v>
      </c>
      <c r="B5" s="3">
        <f aca="true" t="shared" si="1" ref="B5:B14">Q5</f>
        <v>1</v>
      </c>
      <c r="C5" s="3" t="str">
        <f>IF(ISERROR(VLOOKUP(A5,Race1!$A$5:$C$64,3,FALSE)),"Race 2 only","Race 1 &amp; 2")</f>
        <v>Race 1 &amp; 2</v>
      </c>
      <c r="D5" s="9" t="str">
        <f>IF(A5="","",IF(C5="Race 2 only","Yes","No"))</f>
        <v>No</v>
      </c>
      <c r="E5" s="56" t="s">
        <v>55</v>
      </c>
      <c r="F5" s="3" t="s">
        <v>56</v>
      </c>
      <c r="G5" s="14" t="s">
        <v>57</v>
      </c>
      <c r="H5" s="14">
        <v>0</v>
      </c>
      <c r="I5" s="52" t="s">
        <v>58</v>
      </c>
      <c r="J5" s="52">
        <v>4620</v>
      </c>
      <c r="K5" s="53" t="s">
        <v>58</v>
      </c>
      <c r="L5" s="53">
        <v>1155</v>
      </c>
      <c r="M5" s="52">
        <v>27</v>
      </c>
      <c r="N5" s="54">
        <v>59</v>
      </c>
      <c r="O5" s="55">
        <v>1679</v>
      </c>
      <c r="P5" s="55">
        <v>1453.6796536796537</v>
      </c>
      <c r="Q5" s="14">
        <v>1</v>
      </c>
    </row>
    <row r="6" spans="1:17" ht="12.75">
      <c r="A6" s="3" t="str">
        <f t="shared" si="0"/>
        <v>horet</v>
      </c>
      <c r="B6" s="3">
        <f t="shared" si="1"/>
        <v>2</v>
      </c>
      <c r="C6" s="3" t="str">
        <f>IF(ISERROR(VLOOKUP(A6,Race1!$A$5:$C$64,3,FALSE)),"Race 2 only","Race 1 &amp; 2")</f>
        <v>Race 1 &amp; 2</v>
      </c>
      <c r="D6" s="9" t="str">
        <f aca="true" t="shared" si="2" ref="D6:D44">IF(A6="","",IF(C6="Race 2 only","Yes","No"))</f>
        <v>No</v>
      </c>
      <c r="E6" s="3" t="s">
        <v>59</v>
      </c>
      <c r="F6" s="3" t="s">
        <v>60</v>
      </c>
      <c r="G6" s="14" t="s">
        <v>61</v>
      </c>
      <c r="H6" s="14">
        <v>0</v>
      </c>
      <c r="I6" s="3" t="s">
        <v>62</v>
      </c>
      <c r="J6" s="3">
        <v>4446</v>
      </c>
      <c r="K6" s="14" t="s">
        <v>58</v>
      </c>
      <c r="L6" s="14">
        <v>1155</v>
      </c>
      <c r="M6" s="3">
        <v>28</v>
      </c>
      <c r="N6" s="6">
        <v>36</v>
      </c>
      <c r="O6" s="15">
        <v>1716</v>
      </c>
      <c r="P6" s="15">
        <v>1485.7142857142858</v>
      </c>
      <c r="Q6" s="14">
        <v>2</v>
      </c>
    </row>
    <row r="7" spans="1:17" ht="12.75">
      <c r="A7" s="3" t="str">
        <f t="shared" si="0"/>
        <v>sandellI</v>
      </c>
      <c r="B7" s="3">
        <f t="shared" si="1"/>
        <v>3</v>
      </c>
      <c r="C7" s="3" t="str">
        <f>IF(ISERROR(VLOOKUP(A7,Race1!$A$5:$C$64,3,FALSE)),"Race 2 only","Race 1 &amp; 2")</f>
        <v>Race 1 &amp; 2</v>
      </c>
      <c r="D7" s="9" t="str">
        <f t="shared" si="2"/>
        <v>No</v>
      </c>
      <c r="E7" s="3" t="s">
        <v>96</v>
      </c>
      <c r="F7" s="3" t="s">
        <v>97</v>
      </c>
      <c r="G7" s="14" t="s">
        <v>98</v>
      </c>
      <c r="H7" s="14">
        <v>0</v>
      </c>
      <c r="I7" s="3" t="s">
        <v>99</v>
      </c>
      <c r="J7" s="3">
        <v>231</v>
      </c>
      <c r="K7" s="14" t="s">
        <v>99</v>
      </c>
      <c r="L7" s="14">
        <v>1148</v>
      </c>
      <c r="M7" s="3">
        <v>29</v>
      </c>
      <c r="N7" s="6">
        <v>29</v>
      </c>
      <c r="O7" s="15">
        <v>1769</v>
      </c>
      <c r="P7" s="15">
        <v>1540.9407665505225</v>
      </c>
      <c r="Q7" s="14">
        <v>3</v>
      </c>
    </row>
    <row r="8" spans="1:17" ht="12.75">
      <c r="A8" s="3" t="str">
        <f t="shared" si="0"/>
        <v>vinsonm</v>
      </c>
      <c r="B8" s="3">
        <f t="shared" si="1"/>
        <v>4</v>
      </c>
      <c r="C8" s="3" t="str">
        <f>IF(ISERROR(VLOOKUP(A8,Race1!$A$5:$C$64,3,FALSE)),"Race 2 only","Race 1 &amp; 2")</f>
        <v>Race 1 &amp; 2</v>
      </c>
      <c r="D8" s="9" t="str">
        <f t="shared" si="2"/>
        <v>No</v>
      </c>
      <c r="E8" s="3" t="s">
        <v>51</v>
      </c>
      <c r="F8" s="3" t="s">
        <v>52</v>
      </c>
      <c r="G8" s="14" t="s">
        <v>53</v>
      </c>
      <c r="H8" s="14">
        <v>0</v>
      </c>
      <c r="I8" s="3" t="s">
        <v>54</v>
      </c>
      <c r="J8" s="3">
        <v>732</v>
      </c>
      <c r="K8" s="14" t="s">
        <v>54</v>
      </c>
      <c r="L8" s="14">
        <v>1059</v>
      </c>
      <c r="M8" s="3">
        <v>27</v>
      </c>
      <c r="N8" s="6">
        <v>45</v>
      </c>
      <c r="O8" s="15">
        <v>1665</v>
      </c>
      <c r="P8" s="15">
        <v>1572.2379603399434</v>
      </c>
      <c r="Q8" s="14">
        <v>4</v>
      </c>
    </row>
    <row r="9" spans="1:17" ht="12.75">
      <c r="A9" s="3" t="str">
        <f t="shared" si="0"/>
        <v>gloverd</v>
      </c>
      <c r="B9" s="3">
        <f t="shared" si="1"/>
        <v>5</v>
      </c>
      <c r="C9" s="3" t="str">
        <f>IF(ISERROR(VLOOKUP(A9,Race1!$A$5:$C$64,3,FALSE)),"Race 2 only","Race 1 &amp; 2")</f>
        <v>Race 1 &amp; 2</v>
      </c>
      <c r="D9" s="9" t="str">
        <f t="shared" si="2"/>
        <v>No</v>
      </c>
      <c r="E9" s="3" t="s">
        <v>87</v>
      </c>
      <c r="F9" s="3" t="s">
        <v>88</v>
      </c>
      <c r="G9" s="14" t="s">
        <v>89</v>
      </c>
      <c r="H9" s="14">
        <v>0</v>
      </c>
      <c r="I9" s="3" t="s">
        <v>76</v>
      </c>
      <c r="J9" s="3">
        <v>167844</v>
      </c>
      <c r="K9" s="14" t="s">
        <v>77</v>
      </c>
      <c r="L9" s="14">
        <v>1078</v>
      </c>
      <c r="M9" s="3">
        <v>28</v>
      </c>
      <c r="N9" s="3">
        <v>35</v>
      </c>
      <c r="O9" s="15">
        <v>1715</v>
      </c>
      <c r="P9" s="15">
        <v>1590.909090909091</v>
      </c>
      <c r="Q9" s="14">
        <v>5</v>
      </c>
    </row>
    <row r="10" spans="1:17" ht="12.75">
      <c r="A10" s="3" t="str">
        <f t="shared" si="0"/>
        <v>popeE</v>
      </c>
      <c r="B10" s="3">
        <f t="shared" si="1"/>
        <v>6</v>
      </c>
      <c r="C10" s="3" t="str">
        <f>IF(ISERROR(VLOOKUP(A10,Race1!$A$5:$C$64,3,FALSE)),"Race 2 only","Race 1 &amp; 2")</f>
        <v>Race 1 &amp; 2</v>
      </c>
      <c r="D10" s="9" t="str">
        <f t="shared" si="2"/>
        <v>No</v>
      </c>
      <c r="E10" s="3" t="s">
        <v>69</v>
      </c>
      <c r="F10" s="3" t="s">
        <v>70</v>
      </c>
      <c r="G10" s="14" t="s">
        <v>71</v>
      </c>
      <c r="H10" s="14">
        <v>0</v>
      </c>
      <c r="I10" s="3" t="s">
        <v>72</v>
      </c>
      <c r="J10" s="3">
        <v>804</v>
      </c>
      <c r="K10" s="14" t="s">
        <v>73</v>
      </c>
      <c r="L10" s="14">
        <v>1173</v>
      </c>
      <c r="M10" s="3">
        <v>31</v>
      </c>
      <c r="N10" s="6">
        <v>33</v>
      </c>
      <c r="O10" s="15">
        <v>1893</v>
      </c>
      <c r="P10" s="15">
        <v>1613.8107416879795</v>
      </c>
      <c r="Q10" s="14">
        <v>6</v>
      </c>
    </row>
    <row r="11" spans="1:17" ht="12.75">
      <c r="A11" s="3" t="str">
        <f t="shared" si="0"/>
        <v>JowettJ</v>
      </c>
      <c r="B11" s="3">
        <f t="shared" si="1"/>
        <v>7</v>
      </c>
      <c r="C11" s="3" t="str">
        <f>IF(ISERROR(VLOOKUP(A11,Race1!$A$5:$C$64,3,FALSE)),"Race 2 only","Race 1 &amp; 2")</f>
        <v>Race 1 &amp; 2</v>
      </c>
      <c r="D11" s="9" t="str">
        <f t="shared" si="2"/>
        <v>No</v>
      </c>
      <c r="E11" s="3" t="s">
        <v>63</v>
      </c>
      <c r="F11" s="3" t="s">
        <v>67</v>
      </c>
      <c r="G11" s="14" t="s">
        <v>68</v>
      </c>
      <c r="H11" s="14">
        <v>0</v>
      </c>
      <c r="I11" s="3" t="s">
        <v>58</v>
      </c>
      <c r="J11" s="3">
        <v>4665</v>
      </c>
      <c r="K11" s="14" t="s">
        <v>58</v>
      </c>
      <c r="L11" s="14">
        <v>1155</v>
      </c>
      <c r="M11" s="3">
        <v>31</v>
      </c>
      <c r="N11" s="6">
        <v>14</v>
      </c>
      <c r="O11" s="15">
        <v>1874</v>
      </c>
      <c r="P11" s="15">
        <v>1622.5108225108224</v>
      </c>
      <c r="Q11" s="14">
        <v>7</v>
      </c>
    </row>
    <row r="12" spans="1:17" ht="12.75">
      <c r="A12" s="3" t="str">
        <f t="shared" si="0"/>
        <v>friendc</v>
      </c>
      <c r="B12" s="3">
        <f t="shared" si="1"/>
        <v>8</v>
      </c>
      <c r="C12" s="3" t="str">
        <f>IF(ISERROR(VLOOKUP(A12,Race1!$A$5:$C$64,3,FALSE)),"Race 2 only","Race 1 &amp; 2")</f>
        <v>Race 1 &amp; 2</v>
      </c>
      <c r="D12" s="9" t="str">
        <f t="shared" si="2"/>
        <v>No</v>
      </c>
      <c r="E12" s="3" t="s">
        <v>84</v>
      </c>
      <c r="F12" s="3" t="s">
        <v>100</v>
      </c>
      <c r="G12" s="14" t="s">
        <v>101</v>
      </c>
      <c r="H12" s="14">
        <v>0</v>
      </c>
      <c r="I12" s="3" t="s">
        <v>76</v>
      </c>
      <c r="J12" s="3">
        <v>146280</v>
      </c>
      <c r="K12" s="14" t="s">
        <v>77</v>
      </c>
      <c r="L12" s="14">
        <v>1078</v>
      </c>
      <c r="M12" s="3">
        <v>29</v>
      </c>
      <c r="N12" s="6">
        <v>17</v>
      </c>
      <c r="O12" s="15">
        <v>1757</v>
      </c>
      <c r="P12" s="15">
        <v>1629.8701298701299</v>
      </c>
      <c r="Q12" s="14">
        <v>8</v>
      </c>
    </row>
    <row r="13" spans="1:17" ht="12.75">
      <c r="A13" s="3" t="str">
        <f t="shared" si="0"/>
        <v>McGuires</v>
      </c>
      <c r="B13" s="3">
        <f t="shared" si="1"/>
        <v>9</v>
      </c>
      <c r="C13" s="3" t="str">
        <f>IF(ISERROR(VLOOKUP(A13,Race1!$A$5:$C$64,3,FALSE)),"Race 2 only","Race 1 &amp; 2")</f>
        <v>Race 1 &amp; 2</v>
      </c>
      <c r="D13" s="9" t="str">
        <f t="shared" si="2"/>
        <v>No</v>
      </c>
      <c r="E13" s="3" t="s">
        <v>78</v>
      </c>
      <c r="F13" s="3" t="s">
        <v>79</v>
      </c>
      <c r="G13" s="14" t="s">
        <v>80</v>
      </c>
      <c r="H13" s="14">
        <v>0</v>
      </c>
      <c r="I13" s="4" t="s">
        <v>76</v>
      </c>
      <c r="J13" s="3">
        <v>127733</v>
      </c>
      <c r="K13" s="14" t="s">
        <v>77</v>
      </c>
      <c r="L13" s="14">
        <v>1078</v>
      </c>
      <c r="M13" s="3">
        <v>30</v>
      </c>
      <c r="N13" s="3">
        <v>8</v>
      </c>
      <c r="O13" s="15">
        <v>1808</v>
      </c>
      <c r="P13" s="15">
        <v>1677.1799628942485</v>
      </c>
      <c r="Q13" s="14">
        <v>9</v>
      </c>
    </row>
    <row r="14" spans="1:17" ht="12.75">
      <c r="A14" s="3" t="str">
        <f t="shared" si="0"/>
        <v>wilsonj</v>
      </c>
      <c r="B14" s="3">
        <f t="shared" si="1"/>
        <v>10</v>
      </c>
      <c r="C14" s="3" t="str">
        <f>IF(ISERROR(VLOOKUP(A14,Race1!$A$5:$C$64,3,FALSE)),"Race 2 only","Race 1 &amp; 2")</f>
        <v>Race 1 &amp; 2</v>
      </c>
      <c r="D14" s="9" t="str">
        <f t="shared" si="2"/>
        <v>No</v>
      </c>
      <c r="E14" s="3" t="s">
        <v>81</v>
      </c>
      <c r="F14" s="3" t="s">
        <v>82</v>
      </c>
      <c r="G14" s="14" t="s">
        <v>83</v>
      </c>
      <c r="H14" s="14">
        <v>0</v>
      </c>
      <c r="I14" s="3" t="s">
        <v>62</v>
      </c>
      <c r="J14" s="3">
        <v>4416</v>
      </c>
      <c r="K14" s="14" t="s">
        <v>58</v>
      </c>
      <c r="L14" s="14">
        <v>1155</v>
      </c>
      <c r="M14" s="3">
        <v>32</v>
      </c>
      <c r="N14" s="3">
        <v>18</v>
      </c>
      <c r="O14" s="15">
        <v>1938</v>
      </c>
      <c r="P14" s="15">
        <v>1677.922077922078</v>
      </c>
      <c r="Q14" s="14">
        <v>10</v>
      </c>
    </row>
    <row r="15" spans="1:17" ht="12.75">
      <c r="A15" s="3" t="str">
        <f aca="true" t="shared" si="3" ref="A15:A44">CONCATENATE(F15,E15)</f>
        <v>harrisonJ</v>
      </c>
      <c r="B15" s="3">
        <f aca="true" t="shared" si="4" ref="B15:B44">Q15</f>
        <v>11</v>
      </c>
      <c r="C15" s="3" t="str">
        <f>IF(ISERROR(VLOOKUP(A15,Race1!$A$5:$C$64,3,FALSE)),"Race 2 only","Race 1 &amp; 2")</f>
        <v>Race 1 &amp; 2</v>
      </c>
      <c r="D15" s="9" t="str">
        <f t="shared" si="2"/>
        <v>No</v>
      </c>
      <c r="E15" s="3" t="s">
        <v>63</v>
      </c>
      <c r="F15" s="3" t="s">
        <v>64</v>
      </c>
      <c r="G15" s="14" t="s">
        <v>65</v>
      </c>
      <c r="H15" s="14">
        <v>0</v>
      </c>
      <c r="I15" s="3" t="s">
        <v>66</v>
      </c>
      <c r="J15" s="3">
        <v>949</v>
      </c>
      <c r="K15" s="14" t="s">
        <v>54</v>
      </c>
      <c r="L15" s="14">
        <v>1059</v>
      </c>
      <c r="M15" s="3">
        <v>30</v>
      </c>
      <c r="N15" s="3">
        <v>38</v>
      </c>
      <c r="O15" s="15">
        <v>1838</v>
      </c>
      <c r="P15" s="15">
        <v>1735.5996222851747</v>
      </c>
      <c r="Q15" s="14">
        <v>11</v>
      </c>
    </row>
    <row r="16" spans="1:17" ht="12.75">
      <c r="A16" s="3" t="str">
        <f t="shared" si="3"/>
        <v>PepperE</v>
      </c>
      <c r="B16" s="3">
        <f t="shared" si="4"/>
        <v>12</v>
      </c>
      <c r="C16" s="3" t="str">
        <f>IF(ISERROR(VLOOKUP(A16,Race1!$A$5:$C$64,3,FALSE)),"Race 2 only","Race 1 &amp; 2")</f>
        <v>Race 1 &amp; 2</v>
      </c>
      <c r="D16" s="9" t="str">
        <f t="shared" si="2"/>
        <v>No</v>
      </c>
      <c r="E16" s="3" t="s">
        <v>69</v>
      </c>
      <c r="F16" s="3" t="s">
        <v>74</v>
      </c>
      <c r="G16" s="14" t="s">
        <v>75</v>
      </c>
      <c r="H16" s="14">
        <v>0</v>
      </c>
      <c r="I16" s="3" t="s">
        <v>76</v>
      </c>
      <c r="J16" s="3">
        <v>143522</v>
      </c>
      <c r="K16" s="14" t="s">
        <v>77</v>
      </c>
      <c r="L16" s="14">
        <v>1078</v>
      </c>
      <c r="M16" s="3">
        <v>31</v>
      </c>
      <c r="N16" s="3">
        <v>16</v>
      </c>
      <c r="O16" s="15">
        <v>1876</v>
      </c>
      <c r="P16" s="15">
        <v>1740.2597402597403</v>
      </c>
      <c r="Q16" s="14">
        <v>12</v>
      </c>
    </row>
    <row r="17" spans="1:17" ht="12.75">
      <c r="A17" s="3" t="str">
        <f t="shared" si="3"/>
        <v>chapmanc</v>
      </c>
      <c r="B17" s="3">
        <f t="shared" si="4"/>
        <v>13</v>
      </c>
      <c r="C17" s="3" t="str">
        <f>IF(ISERROR(VLOOKUP(A17,Race1!$A$5:$C$64,3,FALSE)),"Race 2 only","Race 1 &amp; 2")</f>
        <v>Race 1 &amp; 2</v>
      </c>
      <c r="D17" s="9" t="str">
        <f t="shared" si="2"/>
        <v>No</v>
      </c>
      <c r="E17" s="3" t="s">
        <v>84</v>
      </c>
      <c r="F17" s="3" t="s">
        <v>85</v>
      </c>
      <c r="G17" s="14" t="s">
        <v>86</v>
      </c>
      <c r="H17" s="14">
        <v>0</v>
      </c>
      <c r="I17" s="3" t="s">
        <v>72</v>
      </c>
      <c r="J17" s="3">
        <v>704</v>
      </c>
      <c r="K17" s="14" t="s">
        <v>73</v>
      </c>
      <c r="L17" s="14">
        <v>1173</v>
      </c>
      <c r="M17" s="3">
        <v>34</v>
      </c>
      <c r="N17" s="3">
        <v>13</v>
      </c>
      <c r="O17" s="15">
        <v>2053</v>
      </c>
      <c r="P17" s="15">
        <v>1750.2131287297527</v>
      </c>
      <c r="Q17" s="14">
        <v>13</v>
      </c>
    </row>
    <row r="18" spans="1:17" ht="12.75">
      <c r="A18" s="3" t="str">
        <f t="shared" si="3"/>
        <v>joyesp</v>
      </c>
      <c r="B18" s="3">
        <f t="shared" si="4"/>
        <v>14</v>
      </c>
      <c r="C18" s="3" t="str">
        <f>IF(ISERROR(VLOOKUP(A18,Race1!$A$5:$C$64,3,FALSE)),"Race 2 only","Race 1 &amp; 2")</f>
        <v>Race 1 &amp; 2</v>
      </c>
      <c r="D18" s="9" t="str">
        <f t="shared" si="2"/>
        <v>No</v>
      </c>
      <c r="E18" s="3" t="s">
        <v>128</v>
      </c>
      <c r="F18" s="3" t="s">
        <v>131</v>
      </c>
      <c r="G18" s="14" t="s">
        <v>132</v>
      </c>
      <c r="H18" s="14">
        <v>0</v>
      </c>
      <c r="I18" s="3" t="s">
        <v>72</v>
      </c>
      <c r="J18" s="3">
        <v>581</v>
      </c>
      <c r="K18" s="14" t="s">
        <v>73</v>
      </c>
      <c r="L18" s="14">
        <v>1173</v>
      </c>
      <c r="M18" s="3">
        <v>35</v>
      </c>
      <c r="N18" s="3">
        <v>5</v>
      </c>
      <c r="O18" s="15">
        <v>2105</v>
      </c>
      <c r="P18" s="15">
        <v>1794.543904518329</v>
      </c>
      <c r="Q18" s="14">
        <v>14</v>
      </c>
    </row>
    <row r="19" spans="1:17" ht="12.75">
      <c r="A19" s="3" t="str">
        <f t="shared" si="3"/>
        <v>blackmans</v>
      </c>
      <c r="B19" s="3">
        <f t="shared" si="4"/>
        <v>15</v>
      </c>
      <c r="C19" s="3" t="str">
        <f>IF(ISERROR(VLOOKUP(A19,Race1!$A$5:$C$64,3,FALSE)),"Race 2 only","Race 1 &amp; 2")</f>
        <v>Race 1 &amp; 2</v>
      </c>
      <c r="D19" s="9" t="str">
        <f t="shared" si="2"/>
        <v>No</v>
      </c>
      <c r="E19" s="3" t="s">
        <v>78</v>
      </c>
      <c r="F19" s="3" t="s">
        <v>122</v>
      </c>
      <c r="G19" s="14" t="s">
        <v>123</v>
      </c>
      <c r="H19" s="14">
        <v>0</v>
      </c>
      <c r="I19" s="4" t="s">
        <v>124</v>
      </c>
      <c r="J19" s="3">
        <v>1034</v>
      </c>
      <c r="K19" s="14" t="s">
        <v>125</v>
      </c>
      <c r="L19" s="14">
        <v>1132</v>
      </c>
      <c r="M19" s="3">
        <v>34</v>
      </c>
      <c r="N19" s="3">
        <v>0</v>
      </c>
      <c r="O19" s="15">
        <v>2040</v>
      </c>
      <c r="P19" s="15">
        <v>1802.1201413427561</v>
      </c>
      <c r="Q19" s="14">
        <v>15</v>
      </c>
    </row>
    <row r="20" spans="1:17" ht="12.75">
      <c r="A20" s="3" t="str">
        <f t="shared" si="3"/>
        <v>deanj</v>
      </c>
      <c r="B20" s="3">
        <f t="shared" si="4"/>
        <v>16</v>
      </c>
      <c r="C20" s="3" t="str">
        <f>IF(ISERROR(VLOOKUP(A20,Race1!$A$5:$C$64,3,FALSE)),"Race 2 only","Race 1 &amp; 2")</f>
        <v>Race 1 &amp; 2</v>
      </c>
      <c r="D20" s="9" t="str">
        <f t="shared" si="2"/>
        <v>No</v>
      </c>
      <c r="E20" s="3" t="s">
        <v>81</v>
      </c>
      <c r="F20" s="3" t="s">
        <v>110</v>
      </c>
      <c r="G20" s="14" t="s">
        <v>111</v>
      </c>
      <c r="H20" s="14">
        <v>0</v>
      </c>
      <c r="I20" s="3" t="s">
        <v>62</v>
      </c>
      <c r="J20" s="3">
        <v>3572</v>
      </c>
      <c r="K20" s="14" t="s">
        <v>58</v>
      </c>
      <c r="L20" s="14">
        <v>1155</v>
      </c>
      <c r="M20" s="3">
        <v>35</v>
      </c>
      <c r="N20" s="3">
        <v>6</v>
      </c>
      <c r="O20" s="15">
        <v>2106</v>
      </c>
      <c r="P20" s="15">
        <v>1823.3766233766235</v>
      </c>
      <c r="Q20" s="14">
        <v>16</v>
      </c>
    </row>
    <row r="21" spans="1:17" ht="12.75">
      <c r="A21" s="3" t="str">
        <f t="shared" si="3"/>
        <v>de'athw</v>
      </c>
      <c r="B21" s="3">
        <f t="shared" si="4"/>
        <v>17</v>
      </c>
      <c r="C21" s="3" t="str">
        <f>IF(ISERROR(VLOOKUP(A21,Race1!$A$5:$C$64,3,FALSE)),"Race 2 only","Race 1 &amp; 2")</f>
        <v>Race 1 &amp; 2</v>
      </c>
      <c r="D21" s="9" t="str">
        <f t="shared" si="2"/>
        <v>No</v>
      </c>
      <c r="E21" s="3" t="s">
        <v>112</v>
      </c>
      <c r="F21" s="3" t="s">
        <v>113</v>
      </c>
      <c r="G21" s="14" t="s">
        <v>114</v>
      </c>
      <c r="H21" s="14">
        <v>0</v>
      </c>
      <c r="I21" s="3" t="s">
        <v>72</v>
      </c>
      <c r="J21" s="3">
        <v>654</v>
      </c>
      <c r="K21" s="14" t="s">
        <v>73</v>
      </c>
      <c r="L21" s="14">
        <v>1173</v>
      </c>
      <c r="M21" s="3">
        <v>35</v>
      </c>
      <c r="N21" s="3">
        <v>39</v>
      </c>
      <c r="O21" s="15">
        <v>2139</v>
      </c>
      <c r="P21" s="15">
        <v>1823.5294117647059</v>
      </c>
      <c r="Q21" s="14">
        <v>17</v>
      </c>
    </row>
    <row r="22" spans="1:17" ht="12.75">
      <c r="A22" s="3" t="str">
        <f t="shared" si="3"/>
        <v>lockg</v>
      </c>
      <c r="B22" s="3">
        <f t="shared" si="4"/>
        <v>18</v>
      </c>
      <c r="C22" s="3" t="str">
        <f>IF(ISERROR(VLOOKUP(A22,Race1!$A$5:$C$64,3,FALSE)),"Race 2 only","Race 1 &amp; 2")</f>
        <v>Race 1 &amp; 2</v>
      </c>
      <c r="D22" s="9" t="str">
        <f t="shared" si="2"/>
        <v>No</v>
      </c>
      <c r="E22" s="3" t="s">
        <v>115</v>
      </c>
      <c r="F22" s="3" t="s">
        <v>116</v>
      </c>
      <c r="G22" s="14" t="s">
        <v>117</v>
      </c>
      <c r="H22" s="14">
        <v>0</v>
      </c>
      <c r="I22" s="4" t="s">
        <v>76</v>
      </c>
      <c r="J22" s="3">
        <v>88707</v>
      </c>
      <c r="K22" s="14" t="s">
        <v>77</v>
      </c>
      <c r="L22" s="14">
        <v>1078</v>
      </c>
      <c r="M22" s="3">
        <v>32</v>
      </c>
      <c r="N22" s="3">
        <v>49</v>
      </c>
      <c r="O22" s="15">
        <v>1969</v>
      </c>
      <c r="P22" s="15">
        <v>1826.530612244898</v>
      </c>
      <c r="Q22" s="14">
        <v>18</v>
      </c>
    </row>
    <row r="23" spans="1:17" ht="12.75">
      <c r="A23" s="3" t="str">
        <f t="shared" si="3"/>
        <v>wrayj</v>
      </c>
      <c r="B23" s="3">
        <f t="shared" si="4"/>
        <v>19</v>
      </c>
      <c r="C23" s="3" t="str">
        <f>IF(ISERROR(VLOOKUP(A23,Race1!$A$5:$C$64,3,FALSE)),"Race 2 only","Race 1 &amp; 2")</f>
        <v>Race 1 &amp; 2</v>
      </c>
      <c r="D23" s="9" t="str">
        <f t="shared" si="2"/>
        <v>No</v>
      </c>
      <c r="E23" s="3" t="s">
        <v>81</v>
      </c>
      <c r="F23" s="3" t="s">
        <v>118</v>
      </c>
      <c r="G23" s="14" t="s">
        <v>119</v>
      </c>
      <c r="H23" s="14">
        <v>0</v>
      </c>
      <c r="I23" s="3" t="s">
        <v>120</v>
      </c>
      <c r="J23" s="3">
        <v>22492</v>
      </c>
      <c r="K23" s="14" t="s">
        <v>121</v>
      </c>
      <c r="L23" s="14">
        <v>1116</v>
      </c>
      <c r="M23" s="3">
        <v>34</v>
      </c>
      <c r="N23" s="3">
        <v>4</v>
      </c>
      <c r="O23" s="15">
        <v>2044</v>
      </c>
      <c r="P23" s="15">
        <v>1831.5412186379929</v>
      </c>
      <c r="Q23" s="14">
        <v>19</v>
      </c>
    </row>
    <row r="24" spans="1:17" ht="12.75">
      <c r="A24" s="3" t="str">
        <f t="shared" si="3"/>
        <v>archerd</v>
      </c>
      <c r="B24" s="3">
        <f t="shared" si="4"/>
        <v>20</v>
      </c>
      <c r="C24" s="3" t="str">
        <f>IF(ISERROR(VLOOKUP(A24,Race1!$A$5:$C$64,3,FALSE)),"Race 2 only","Race 1 &amp; 2")</f>
        <v>Race 1 &amp; 2</v>
      </c>
      <c r="D24" s="9" t="str">
        <f t="shared" si="2"/>
        <v>No</v>
      </c>
      <c r="E24" s="3" t="s">
        <v>87</v>
      </c>
      <c r="F24" s="3" t="s">
        <v>126</v>
      </c>
      <c r="G24" s="14" t="s">
        <v>127</v>
      </c>
      <c r="H24" s="14">
        <v>0</v>
      </c>
      <c r="I24" s="3" t="s">
        <v>66</v>
      </c>
      <c r="J24" s="3">
        <v>948</v>
      </c>
      <c r="K24" s="14" t="s">
        <v>54</v>
      </c>
      <c r="L24" s="14">
        <v>1059</v>
      </c>
      <c r="M24" s="3">
        <v>32</v>
      </c>
      <c r="N24" s="3">
        <v>33</v>
      </c>
      <c r="O24" s="15">
        <v>1953</v>
      </c>
      <c r="P24" s="15">
        <v>1844.1926345609065</v>
      </c>
      <c r="Q24" s="14">
        <v>20</v>
      </c>
    </row>
    <row r="25" spans="1:17" ht="12.75">
      <c r="A25" s="3" t="str">
        <f t="shared" si="3"/>
        <v>campion-byep</v>
      </c>
      <c r="B25" s="3">
        <f t="shared" si="4"/>
        <v>21</v>
      </c>
      <c r="C25" s="3" t="str">
        <f>IF(ISERROR(VLOOKUP(A25,Race1!$A$5:$C$64,3,FALSE)),"Race 2 only","Race 1 &amp; 2")</f>
        <v>Race 1 &amp; 2</v>
      </c>
      <c r="D25" s="9" t="str">
        <f t="shared" si="2"/>
        <v>No</v>
      </c>
      <c r="E25" s="3" t="s">
        <v>128</v>
      </c>
      <c r="F25" s="3" t="s">
        <v>129</v>
      </c>
      <c r="G25" s="14" t="s">
        <v>130</v>
      </c>
      <c r="H25" s="14">
        <v>0</v>
      </c>
      <c r="I25" s="3" t="s">
        <v>104</v>
      </c>
      <c r="J25" s="3">
        <v>805</v>
      </c>
      <c r="K25" s="14" t="s">
        <v>105</v>
      </c>
      <c r="L25" s="14">
        <v>1043</v>
      </c>
      <c r="M25" s="3">
        <v>32</v>
      </c>
      <c r="N25" s="3">
        <v>42</v>
      </c>
      <c r="O25" s="15">
        <v>1962</v>
      </c>
      <c r="P25" s="15">
        <v>1881.11217641419</v>
      </c>
      <c r="Q25" s="14">
        <v>21</v>
      </c>
    </row>
    <row r="26" spans="1:17" ht="12.75">
      <c r="A26" s="3" t="str">
        <f t="shared" si="3"/>
        <v>huckinc</v>
      </c>
      <c r="B26" s="3">
        <f t="shared" si="4"/>
        <v>22</v>
      </c>
      <c r="C26" s="3" t="str">
        <f>IF(ISERROR(VLOOKUP(A26,Race1!$A$5:$C$64,3,FALSE)),"Race 2 only","Race 1 &amp; 2")</f>
        <v>Race 1 &amp; 2</v>
      </c>
      <c r="D26" s="9" t="str">
        <f t="shared" si="2"/>
        <v>No</v>
      </c>
      <c r="E26" s="3" t="s">
        <v>84</v>
      </c>
      <c r="F26" s="3" t="s">
        <v>90</v>
      </c>
      <c r="G26" s="14" t="s">
        <v>91</v>
      </c>
      <c r="H26" s="14">
        <v>0</v>
      </c>
      <c r="I26" s="3" t="s">
        <v>92</v>
      </c>
      <c r="J26" s="3">
        <v>103</v>
      </c>
      <c r="K26" s="14" t="s">
        <v>93</v>
      </c>
      <c r="L26" s="14">
        <v>1144</v>
      </c>
      <c r="M26" s="3">
        <v>36</v>
      </c>
      <c r="N26" s="3">
        <v>11</v>
      </c>
      <c r="O26" s="15">
        <v>2171</v>
      </c>
      <c r="P26" s="15">
        <v>1897.7272727272727</v>
      </c>
      <c r="Q26" s="14">
        <v>22</v>
      </c>
    </row>
    <row r="27" spans="1:17" ht="12.75">
      <c r="A27" s="3" t="str">
        <f t="shared" si="3"/>
        <v>Glover (Y)L</v>
      </c>
      <c r="B27" s="3">
        <f t="shared" si="4"/>
        <v>23</v>
      </c>
      <c r="C27" s="3" t="str">
        <f>IF(ISERROR(VLOOKUP(A27,Race1!$A$5:$C$64,3,FALSE)),"Race 2 only","Race 1 &amp; 2")</f>
        <v>Race 1 &amp; 2</v>
      </c>
      <c r="D27" s="9" t="str">
        <f t="shared" si="2"/>
        <v>No</v>
      </c>
      <c r="E27" s="3" t="s">
        <v>106</v>
      </c>
      <c r="F27" s="3" t="s">
        <v>107</v>
      </c>
      <c r="G27" s="14" t="s">
        <v>108</v>
      </c>
      <c r="H27" s="14">
        <v>0</v>
      </c>
      <c r="I27" s="3" t="s">
        <v>109</v>
      </c>
      <c r="J27" s="3">
        <v>31403</v>
      </c>
      <c r="K27" s="14" t="s">
        <v>109</v>
      </c>
      <c r="L27" s="14">
        <v>1290</v>
      </c>
      <c r="M27" s="3">
        <v>41</v>
      </c>
      <c r="N27" s="3">
        <v>2</v>
      </c>
      <c r="O27" s="15">
        <v>2462</v>
      </c>
      <c r="P27" s="15">
        <v>1908.5271317829458</v>
      </c>
      <c r="Q27" s="14">
        <v>23</v>
      </c>
    </row>
    <row r="28" spans="1:17" ht="12.75">
      <c r="A28" s="3" t="str">
        <f t="shared" si="3"/>
        <v>clarket</v>
      </c>
      <c r="B28" s="3">
        <f t="shared" si="4"/>
        <v>24</v>
      </c>
      <c r="C28" s="3" t="str">
        <f>IF(ISERROR(VLOOKUP(A28,Race1!$A$5:$C$64,3,FALSE)),"Race 2 only","Race 1 &amp; 2")</f>
        <v>Race 1 &amp; 2</v>
      </c>
      <c r="D28" s="9" t="str">
        <f t="shared" si="2"/>
        <v>No</v>
      </c>
      <c r="E28" s="3" t="s">
        <v>59</v>
      </c>
      <c r="F28" s="3" t="s">
        <v>102</v>
      </c>
      <c r="G28" s="14" t="s">
        <v>103</v>
      </c>
      <c r="H28" s="14">
        <v>0</v>
      </c>
      <c r="I28" s="3" t="s">
        <v>104</v>
      </c>
      <c r="J28" s="3">
        <v>788</v>
      </c>
      <c r="K28" s="14" t="s">
        <v>105</v>
      </c>
      <c r="L28" s="14">
        <v>1043</v>
      </c>
      <c r="M28" s="3">
        <v>33</v>
      </c>
      <c r="N28" s="3">
        <v>48</v>
      </c>
      <c r="O28" s="15">
        <v>2028</v>
      </c>
      <c r="P28" s="15">
        <v>1944.3911792905083</v>
      </c>
      <c r="Q28" s="14">
        <v>24</v>
      </c>
    </row>
    <row r="29" spans="1:17" ht="12.75">
      <c r="A29" s="3" t="str">
        <f t="shared" si="3"/>
        <v>edmondsc</v>
      </c>
      <c r="B29" s="3">
        <f t="shared" si="4"/>
        <v>25</v>
      </c>
      <c r="C29" s="3" t="str">
        <f>IF(ISERROR(VLOOKUP(A29,Race1!$A$5:$C$64,3,FALSE)),"Race 2 only","Race 1 &amp; 2")</f>
        <v>Race 1 &amp; 2</v>
      </c>
      <c r="D29" s="9" t="str">
        <f t="shared" si="2"/>
        <v>No</v>
      </c>
      <c r="E29" s="3" t="s">
        <v>84</v>
      </c>
      <c r="F29" s="3" t="s">
        <v>135</v>
      </c>
      <c r="G29" s="14" t="s">
        <v>136</v>
      </c>
      <c r="H29" s="14">
        <v>0</v>
      </c>
      <c r="I29" s="3">
        <v>505</v>
      </c>
      <c r="J29" s="3">
        <v>5541</v>
      </c>
      <c r="K29" s="14">
        <v>505</v>
      </c>
      <c r="L29" s="14">
        <v>902</v>
      </c>
      <c r="M29" s="3">
        <v>29</v>
      </c>
      <c r="N29" s="3">
        <v>23</v>
      </c>
      <c r="O29" s="15">
        <v>1763</v>
      </c>
      <c r="P29" s="15">
        <v>1954.5454545454545</v>
      </c>
      <c r="Q29" s="14">
        <v>25</v>
      </c>
    </row>
    <row r="30" spans="1:17" ht="12.75">
      <c r="A30" s="3" t="str">
        <f t="shared" si="3"/>
        <v>carvethd</v>
      </c>
      <c r="B30" s="3">
        <f t="shared" si="4"/>
        <v>27</v>
      </c>
      <c r="C30" s="3" t="str">
        <f>IF(ISERROR(VLOOKUP(A30,Race1!$A$5:$C$64,3,FALSE)),"Race 2 only","Race 1 &amp; 2")</f>
        <v>Race 1 &amp; 2</v>
      </c>
      <c r="D30" s="9" t="str">
        <f t="shared" si="2"/>
        <v>No</v>
      </c>
      <c r="E30" s="3" t="s">
        <v>87</v>
      </c>
      <c r="F30" s="3" t="s">
        <v>94</v>
      </c>
      <c r="G30" s="14" t="s">
        <v>95</v>
      </c>
      <c r="H30" s="14">
        <v>0</v>
      </c>
      <c r="I30" s="3" t="s">
        <v>62</v>
      </c>
      <c r="J30" s="3">
        <v>4283</v>
      </c>
      <c r="K30" s="14" t="s">
        <v>58</v>
      </c>
      <c r="L30" s="14">
        <v>1155</v>
      </c>
      <c r="M30" s="3" t="s">
        <v>137</v>
      </c>
      <c r="N30" s="3"/>
      <c r="O30" s="15" t="s">
        <v>134</v>
      </c>
      <c r="P30" s="15" t="s">
        <v>134</v>
      </c>
      <c r="Q30" s="14">
        <v>27</v>
      </c>
    </row>
    <row r="31" spans="1:17" ht="12.75">
      <c r="A31" s="3">
        <f t="shared" si="3"/>
      </c>
      <c r="B31" s="3">
        <f t="shared" si="4"/>
        <v>0</v>
      </c>
      <c r="C31" s="3" t="str">
        <f>IF(ISERROR(VLOOKUP(A31,Race1!$A$5:$C$64,3,FALSE)),"Race 2 only","Race 1 &amp; 2")</f>
        <v>Race 1 &amp; 2</v>
      </c>
      <c r="D31" s="9">
        <f t="shared" si="2"/>
      </c>
      <c r="E31" s="3"/>
      <c r="F31" s="3"/>
      <c r="G31" s="14"/>
      <c r="H31" s="14"/>
      <c r="I31" s="3"/>
      <c r="J31" s="3"/>
      <c r="K31" s="14"/>
      <c r="L31" s="14"/>
      <c r="M31" s="3"/>
      <c r="N31" s="3"/>
      <c r="O31" s="15"/>
      <c r="P31" s="15"/>
      <c r="Q31" s="14"/>
    </row>
    <row r="32" spans="1:17" ht="12.75">
      <c r="A32" s="3">
        <f t="shared" si="3"/>
      </c>
      <c r="B32" s="3">
        <f t="shared" si="4"/>
        <v>0</v>
      </c>
      <c r="C32" s="3" t="str">
        <f>IF(ISERROR(VLOOKUP(A32,Race1!$A$5:$C$64,3,FALSE)),"Race 2 only","Race 1 &amp; 2")</f>
        <v>Race 1 &amp; 2</v>
      </c>
      <c r="D32" s="9">
        <f t="shared" si="2"/>
      </c>
      <c r="E32" s="3"/>
      <c r="F32" s="3"/>
      <c r="G32" s="14"/>
      <c r="H32" s="14"/>
      <c r="I32" s="3"/>
      <c r="J32" s="3"/>
      <c r="K32" s="14"/>
      <c r="L32" s="14"/>
      <c r="M32" s="3"/>
      <c r="N32" s="3"/>
      <c r="O32" s="15"/>
      <c r="P32" s="15"/>
      <c r="Q32" s="14"/>
    </row>
    <row r="33" spans="1:17" ht="12.75">
      <c r="A33" s="3">
        <f t="shared" si="3"/>
      </c>
      <c r="B33" s="3">
        <f t="shared" si="4"/>
        <v>0</v>
      </c>
      <c r="C33" s="3" t="str">
        <f>IF(ISERROR(VLOOKUP(A33,Race1!$A$5:$C$64,3,FALSE)),"Race 2 only","Race 1 &amp; 2")</f>
        <v>Race 1 &amp; 2</v>
      </c>
      <c r="D33" s="9">
        <f t="shared" si="2"/>
      </c>
      <c r="E33" s="3"/>
      <c r="F33" s="3"/>
      <c r="G33" s="14"/>
      <c r="H33" s="14"/>
      <c r="I33" s="3"/>
      <c r="J33" s="3"/>
      <c r="K33" s="14"/>
      <c r="L33" s="14"/>
      <c r="M33" s="3"/>
      <c r="N33" s="3"/>
      <c r="O33" s="15"/>
      <c r="P33" s="15"/>
      <c r="Q33" s="14"/>
    </row>
    <row r="34" spans="1:17" ht="12.75">
      <c r="A34" s="3">
        <f t="shared" si="3"/>
      </c>
      <c r="B34" s="3">
        <f t="shared" si="4"/>
        <v>0</v>
      </c>
      <c r="C34" s="3" t="str">
        <f>IF(ISERROR(VLOOKUP(A34,Race1!$A$5:$C$64,3,FALSE)),"Race 2 only","Race 1 &amp; 2")</f>
        <v>Race 1 &amp; 2</v>
      </c>
      <c r="D34" s="9">
        <f t="shared" si="2"/>
      </c>
      <c r="E34" s="3"/>
      <c r="F34" s="3"/>
      <c r="G34" s="14"/>
      <c r="H34" s="14"/>
      <c r="I34" s="3"/>
      <c r="J34" s="3"/>
      <c r="K34" s="14"/>
      <c r="L34" s="14"/>
      <c r="M34" s="3"/>
      <c r="N34" s="3"/>
      <c r="O34" s="15"/>
      <c r="P34" s="15"/>
      <c r="Q34" s="14"/>
    </row>
    <row r="35" spans="1:17" ht="12.75">
      <c r="A35" s="3">
        <f t="shared" si="3"/>
      </c>
      <c r="B35" s="3">
        <f t="shared" si="4"/>
        <v>0</v>
      </c>
      <c r="C35" s="3" t="str">
        <f>IF(ISERROR(VLOOKUP(A35,Race1!$A$5:$C$64,3,FALSE)),"Race 2 only","Race 1 &amp; 2")</f>
        <v>Race 1 &amp; 2</v>
      </c>
      <c r="D35" s="9">
        <f t="shared" si="2"/>
      </c>
      <c r="E35" s="3"/>
      <c r="F35" s="3"/>
      <c r="G35" s="14"/>
      <c r="H35" s="14"/>
      <c r="I35" s="3"/>
      <c r="J35" s="3"/>
      <c r="K35" s="14"/>
      <c r="L35" s="14"/>
      <c r="M35" s="3"/>
      <c r="N35" s="3"/>
      <c r="O35" s="15"/>
      <c r="P35" s="15"/>
      <c r="Q35" s="14"/>
    </row>
    <row r="36" spans="1:17" ht="12.75">
      <c r="A36" s="3">
        <f t="shared" si="3"/>
      </c>
      <c r="B36" s="3">
        <f t="shared" si="4"/>
        <v>0</v>
      </c>
      <c r="C36" s="3" t="str">
        <f>IF(ISERROR(VLOOKUP(A36,Race1!$A$5:$C$64,3,FALSE)),"Race 2 only","Race 1 &amp; 2")</f>
        <v>Race 1 &amp; 2</v>
      </c>
      <c r="D36" s="9">
        <f t="shared" si="2"/>
      </c>
      <c r="E36" s="3"/>
      <c r="F36" s="3"/>
      <c r="G36" s="14"/>
      <c r="H36" s="14"/>
      <c r="I36" s="3"/>
      <c r="J36" s="3"/>
      <c r="K36" s="14"/>
      <c r="L36" s="14"/>
      <c r="M36" s="3"/>
      <c r="N36" s="3"/>
      <c r="O36" s="15"/>
      <c r="P36" s="15"/>
      <c r="Q36" s="14"/>
    </row>
    <row r="37" spans="1:17" ht="12.75">
      <c r="A37" s="3">
        <f t="shared" si="3"/>
      </c>
      <c r="B37" s="3">
        <f t="shared" si="4"/>
        <v>0</v>
      </c>
      <c r="C37" s="3" t="str">
        <f>IF(ISERROR(VLOOKUP(A37,Race1!$A$5:$C$64,3,FALSE)),"Race 2 only","Race 1 &amp; 2")</f>
        <v>Race 1 &amp; 2</v>
      </c>
      <c r="D37" s="9">
        <f t="shared" si="2"/>
      </c>
      <c r="E37" s="3"/>
      <c r="F37" s="3"/>
      <c r="G37" s="14"/>
      <c r="H37" s="14"/>
      <c r="I37" s="3"/>
      <c r="J37" s="3"/>
      <c r="K37" s="14"/>
      <c r="L37" s="14"/>
      <c r="M37" s="3"/>
      <c r="N37" s="3"/>
      <c r="O37" s="15"/>
      <c r="P37" s="15"/>
      <c r="Q37" s="14"/>
    </row>
    <row r="38" spans="1:17" ht="12.75">
      <c r="A38" s="3">
        <f t="shared" si="3"/>
      </c>
      <c r="B38" s="3">
        <f t="shared" si="4"/>
        <v>0</v>
      </c>
      <c r="C38" s="3" t="str">
        <f>IF(ISERROR(VLOOKUP(A38,Race1!$A$5:$C$64,3,FALSE)),"Race 2 only","Race 1 &amp; 2")</f>
        <v>Race 1 &amp; 2</v>
      </c>
      <c r="D38" s="9">
        <f t="shared" si="2"/>
      </c>
      <c r="E38" s="3"/>
      <c r="F38" s="3"/>
      <c r="G38" s="14"/>
      <c r="H38" s="14"/>
      <c r="I38" s="3"/>
      <c r="J38" s="3"/>
      <c r="K38" s="14"/>
      <c r="L38" s="14"/>
      <c r="M38" s="3"/>
      <c r="N38" s="3"/>
      <c r="O38" s="15"/>
      <c r="P38" s="15"/>
      <c r="Q38" s="14"/>
    </row>
    <row r="39" spans="1:17" ht="12.75">
      <c r="A39" s="3">
        <f t="shared" si="3"/>
      </c>
      <c r="B39" s="3">
        <f t="shared" si="4"/>
        <v>0</v>
      </c>
      <c r="C39" s="3" t="str">
        <f>IF(ISERROR(VLOOKUP(A39,Race1!$A$5:$C$64,3,FALSE)),"Race 2 only","Race 1 &amp; 2")</f>
        <v>Race 1 &amp; 2</v>
      </c>
      <c r="D39" s="9">
        <f t="shared" si="2"/>
      </c>
      <c r="E39" s="3"/>
      <c r="F39" s="3"/>
      <c r="G39" s="14"/>
      <c r="H39" s="14"/>
      <c r="I39" s="3"/>
      <c r="J39" s="3"/>
      <c r="K39" s="14"/>
      <c r="L39" s="14"/>
      <c r="M39" s="3"/>
      <c r="N39" s="3"/>
      <c r="O39" s="15"/>
      <c r="P39" s="15"/>
      <c r="Q39" s="14"/>
    </row>
    <row r="40" spans="1:17" ht="12.75">
      <c r="A40" s="3">
        <f t="shared" si="3"/>
      </c>
      <c r="B40" s="3">
        <f t="shared" si="4"/>
        <v>0</v>
      </c>
      <c r="C40" s="3" t="str">
        <f>IF(ISERROR(VLOOKUP(A40,Race1!$A$5:$C$64,3,FALSE)),"Race 2 only","Race 1 &amp; 2")</f>
        <v>Race 1 &amp; 2</v>
      </c>
      <c r="D40" s="9">
        <f t="shared" si="2"/>
      </c>
      <c r="E40" s="3"/>
      <c r="F40" s="3"/>
      <c r="G40" s="14"/>
      <c r="H40" s="14"/>
      <c r="I40" s="3"/>
      <c r="J40" s="3"/>
      <c r="K40" s="14"/>
      <c r="L40" s="14"/>
      <c r="M40" s="3"/>
      <c r="N40" s="3"/>
      <c r="O40" s="15"/>
      <c r="P40" s="15"/>
      <c r="Q40" s="14"/>
    </row>
    <row r="41" spans="1:17" ht="12.75">
      <c r="A41" s="3">
        <f t="shared" si="3"/>
      </c>
      <c r="B41" s="3">
        <f t="shared" si="4"/>
        <v>0</v>
      </c>
      <c r="C41" s="3" t="str">
        <f>IF(ISERROR(VLOOKUP(A41,Race1!$A$5:$C$64,3,FALSE)),"Race 2 only","Race 1 &amp; 2")</f>
        <v>Race 1 &amp; 2</v>
      </c>
      <c r="D41" s="9">
        <f t="shared" si="2"/>
      </c>
      <c r="E41" s="3"/>
      <c r="F41" s="3"/>
      <c r="G41" s="14"/>
      <c r="H41" s="14"/>
      <c r="I41" s="3"/>
      <c r="J41" s="3"/>
      <c r="K41" s="14"/>
      <c r="L41" s="14"/>
      <c r="M41" s="3"/>
      <c r="N41" s="3"/>
      <c r="O41" s="15"/>
      <c r="P41" s="15"/>
      <c r="Q41" s="14"/>
    </row>
    <row r="42" spans="1:17" ht="12.75">
      <c r="A42" s="3">
        <f t="shared" si="3"/>
      </c>
      <c r="B42" s="3">
        <f t="shared" si="4"/>
        <v>0</v>
      </c>
      <c r="C42" s="3" t="str">
        <f>IF(ISERROR(VLOOKUP(A42,Race1!$A$5:$C$64,3,FALSE)),"Race 2 only","Race 1 &amp; 2")</f>
        <v>Race 1 &amp; 2</v>
      </c>
      <c r="D42" s="9">
        <f t="shared" si="2"/>
      </c>
      <c r="E42" s="3"/>
      <c r="F42" s="3"/>
      <c r="G42" s="14"/>
      <c r="H42" s="14"/>
      <c r="I42" s="3"/>
      <c r="J42" s="3"/>
      <c r="K42" s="14"/>
      <c r="L42" s="14"/>
      <c r="M42" s="3"/>
      <c r="N42" s="3"/>
      <c r="O42" s="15"/>
      <c r="P42" s="15"/>
      <c r="Q42" s="14"/>
    </row>
    <row r="43" spans="1:17" ht="12.75">
      <c r="A43" s="3">
        <f t="shared" si="3"/>
      </c>
      <c r="B43" s="3">
        <f t="shared" si="4"/>
        <v>0</v>
      </c>
      <c r="C43" s="3" t="str">
        <f>IF(ISERROR(VLOOKUP(A43,Race1!$A$5:$C$64,3,FALSE)),"Race 2 only","Race 1 &amp; 2")</f>
        <v>Race 1 &amp; 2</v>
      </c>
      <c r="D43" s="9">
        <f t="shared" si="2"/>
      </c>
      <c r="E43" s="3"/>
      <c r="F43" s="3"/>
      <c r="G43" s="14"/>
      <c r="H43" s="14"/>
      <c r="I43" s="3"/>
      <c r="J43" s="3"/>
      <c r="K43" s="14"/>
      <c r="L43" s="14"/>
      <c r="M43" s="3"/>
      <c r="N43" s="3"/>
      <c r="O43" s="15"/>
      <c r="P43" s="15"/>
      <c r="Q43" s="14"/>
    </row>
    <row r="44" spans="1:17" ht="12.75">
      <c r="A44" s="3">
        <f t="shared" si="3"/>
      </c>
      <c r="B44" s="3">
        <f t="shared" si="4"/>
        <v>0</v>
      </c>
      <c r="C44" s="3" t="str">
        <f>IF(ISERROR(VLOOKUP(A44,Race1!$A$5:$C$64,3,FALSE)),"Race 2 only","Race 1 &amp; 2")</f>
        <v>Race 1 &amp; 2</v>
      </c>
      <c r="D44" s="9">
        <f t="shared" si="2"/>
      </c>
      <c r="E44" s="3"/>
      <c r="F44" s="3"/>
      <c r="G44" s="14"/>
      <c r="H44" s="14"/>
      <c r="I44" s="3"/>
      <c r="J44" s="3"/>
      <c r="K44" s="14"/>
      <c r="L44" s="14"/>
      <c r="M44" s="3"/>
      <c r="N44" s="3"/>
      <c r="O44" s="15"/>
      <c r="P44" s="15"/>
      <c r="Q44" s="14"/>
    </row>
    <row r="45" spans="1:17" ht="12.75">
      <c r="A45" s="3">
        <f>CONCATENATE(F45,E45)</f>
      </c>
      <c r="B45" s="3">
        <f>Q45</f>
        <v>0</v>
      </c>
      <c r="C45" s="3" t="str">
        <f>IF(ISERROR(VLOOKUP(A45,Race1!$A$5:$C$64,3,FALSE)),"Race 2 only","Race 1 &amp; 2")</f>
        <v>Race 1 &amp; 2</v>
      </c>
      <c r="D45" s="9">
        <f>IF(A45="","",IF(C45="Race 2 only","Yes","No"))</f>
      </c>
      <c r="E45" s="3"/>
      <c r="F45" s="3"/>
      <c r="G45" s="14"/>
      <c r="H45" s="14"/>
      <c r="I45" s="3"/>
      <c r="J45" s="3"/>
      <c r="K45" s="14"/>
      <c r="L45" s="14"/>
      <c r="M45" s="3"/>
      <c r="N45" s="3"/>
      <c r="O45" s="15"/>
      <c r="P45" s="15"/>
      <c r="Q45" s="14"/>
    </row>
    <row r="46" spans="1:17" ht="12.75">
      <c r="A46" s="3">
        <f>CONCATENATE(F46,E46)</f>
      </c>
      <c r="B46" s="3">
        <f>Q46</f>
        <v>0</v>
      </c>
      <c r="C46" s="3" t="str">
        <f>IF(ISERROR(VLOOKUP(A46,Race1!$A$5:$C$64,3,FALSE)),"Race 2 only","Race 1 &amp; 2")</f>
        <v>Race 1 &amp; 2</v>
      </c>
      <c r="D46" s="9">
        <f>IF(A46="","",IF(C46="Race 2 only","Yes","No"))</f>
      </c>
      <c r="E46" s="3"/>
      <c r="F46" s="3"/>
      <c r="G46" s="14"/>
      <c r="H46" s="14"/>
      <c r="I46" s="3"/>
      <c r="J46" s="3"/>
      <c r="K46" s="14"/>
      <c r="L46" s="14"/>
      <c r="M46" s="3"/>
      <c r="N46" s="3"/>
      <c r="O46" s="15"/>
      <c r="P46" s="15"/>
      <c r="Q46" s="14"/>
    </row>
    <row r="47" spans="1:17" ht="12.75">
      <c r="A47" s="3">
        <f aca="true" t="shared" si="5" ref="A47:A64">CONCATENATE(F47,E47)</f>
      </c>
      <c r="B47" s="3">
        <f aca="true" t="shared" si="6" ref="B47:B64">Q47</f>
        <v>0</v>
      </c>
      <c r="C47" s="3" t="str">
        <f>IF(ISERROR(VLOOKUP(A47,Race1!$A$5:$C$64,3,FALSE)),"Race 2 only","Race 1 &amp; 2")</f>
        <v>Race 1 &amp; 2</v>
      </c>
      <c r="D47" s="9">
        <f aca="true" t="shared" si="7" ref="D47:D64">IF(A47="","",IF(C47="Race 2 only","Yes","No"))</f>
      </c>
      <c r="E47" s="3"/>
      <c r="F47" s="3"/>
      <c r="G47" s="14"/>
      <c r="H47" s="14"/>
      <c r="I47" s="3"/>
      <c r="J47" s="3"/>
      <c r="K47" s="14"/>
      <c r="L47" s="14"/>
      <c r="M47" s="3"/>
      <c r="N47" s="3"/>
      <c r="O47" s="15"/>
      <c r="P47" s="15"/>
      <c r="Q47" s="14"/>
    </row>
    <row r="48" spans="1:17" ht="12.75">
      <c r="A48" s="3">
        <f t="shared" si="5"/>
      </c>
      <c r="B48" s="3">
        <f t="shared" si="6"/>
        <v>0</v>
      </c>
      <c r="C48" s="3" t="str">
        <f>IF(ISERROR(VLOOKUP(A48,Race1!$A$5:$C$64,3,FALSE)),"Race 2 only","Race 1 &amp; 2")</f>
        <v>Race 1 &amp; 2</v>
      </c>
      <c r="D48" s="9">
        <f t="shared" si="7"/>
      </c>
      <c r="E48" s="3"/>
      <c r="F48" s="3"/>
      <c r="G48" s="14"/>
      <c r="H48" s="14"/>
      <c r="I48" s="3"/>
      <c r="J48" s="3"/>
      <c r="K48" s="14"/>
      <c r="L48" s="14"/>
      <c r="M48" s="3"/>
      <c r="N48" s="3"/>
      <c r="O48" s="15"/>
      <c r="P48" s="15"/>
      <c r="Q48" s="14"/>
    </row>
    <row r="49" spans="1:17" ht="12.75">
      <c r="A49" s="3">
        <f t="shared" si="5"/>
      </c>
      <c r="B49" s="3">
        <f t="shared" si="6"/>
        <v>0</v>
      </c>
      <c r="C49" s="3" t="str">
        <f>IF(ISERROR(VLOOKUP(A49,Race1!$A$5:$C$64,3,FALSE)),"Race 2 only","Race 1 &amp; 2")</f>
        <v>Race 1 &amp; 2</v>
      </c>
      <c r="D49" s="9">
        <f t="shared" si="7"/>
      </c>
      <c r="E49" s="3"/>
      <c r="F49" s="3"/>
      <c r="G49" s="14"/>
      <c r="H49" s="14"/>
      <c r="I49" s="3"/>
      <c r="J49" s="3"/>
      <c r="K49" s="14"/>
      <c r="L49" s="14"/>
      <c r="M49" s="3"/>
      <c r="N49" s="3"/>
      <c r="O49" s="15"/>
      <c r="P49" s="15"/>
      <c r="Q49" s="14"/>
    </row>
    <row r="50" spans="1:17" ht="12.75">
      <c r="A50" s="3">
        <f t="shared" si="5"/>
      </c>
      <c r="B50" s="3">
        <f t="shared" si="6"/>
        <v>0</v>
      </c>
      <c r="C50" s="3" t="str">
        <f>IF(ISERROR(VLOOKUP(A50,Race1!$A$5:$C$64,3,FALSE)),"Race 2 only","Race 1 &amp; 2")</f>
        <v>Race 1 &amp; 2</v>
      </c>
      <c r="D50" s="9">
        <f t="shared" si="7"/>
      </c>
      <c r="E50" s="3"/>
      <c r="F50" s="3"/>
      <c r="G50" s="14"/>
      <c r="H50" s="14"/>
      <c r="I50" s="3"/>
      <c r="J50" s="3"/>
      <c r="K50" s="14"/>
      <c r="L50" s="14"/>
      <c r="M50" s="3"/>
      <c r="N50" s="3"/>
      <c r="O50" s="15"/>
      <c r="P50" s="15"/>
      <c r="Q50" s="14"/>
    </row>
    <row r="51" spans="1:17" ht="12.75">
      <c r="A51" s="3">
        <f t="shared" si="5"/>
      </c>
      <c r="B51" s="3">
        <f t="shared" si="6"/>
        <v>0</v>
      </c>
      <c r="C51" s="3" t="str">
        <f>IF(ISERROR(VLOOKUP(A51,Race1!$A$5:$C$64,3,FALSE)),"Race 2 only","Race 1 &amp; 2")</f>
        <v>Race 1 &amp; 2</v>
      </c>
      <c r="D51" s="9">
        <f t="shared" si="7"/>
      </c>
      <c r="E51" s="3"/>
      <c r="F51" s="3"/>
      <c r="G51" s="14"/>
      <c r="H51" s="14"/>
      <c r="I51" s="3"/>
      <c r="J51" s="3"/>
      <c r="K51" s="14"/>
      <c r="L51" s="14"/>
      <c r="M51" s="3"/>
      <c r="N51" s="3"/>
      <c r="O51" s="15"/>
      <c r="P51" s="15"/>
      <c r="Q51" s="14"/>
    </row>
    <row r="52" spans="1:17" ht="12.75">
      <c r="A52" s="3">
        <f t="shared" si="5"/>
      </c>
      <c r="B52" s="3">
        <f t="shared" si="6"/>
        <v>0</v>
      </c>
      <c r="C52" s="3" t="str">
        <f>IF(ISERROR(VLOOKUP(A52,Race1!$A$5:$C$64,3,FALSE)),"Race 2 only","Race 1 &amp; 2")</f>
        <v>Race 1 &amp; 2</v>
      </c>
      <c r="D52" s="9">
        <f t="shared" si="7"/>
      </c>
      <c r="E52" s="3"/>
      <c r="F52" s="3"/>
      <c r="G52" s="14"/>
      <c r="H52" s="14"/>
      <c r="I52" s="3"/>
      <c r="J52" s="3"/>
      <c r="K52" s="14"/>
      <c r="L52" s="14"/>
      <c r="M52" s="3"/>
      <c r="N52" s="3"/>
      <c r="O52" s="15"/>
      <c r="P52" s="15"/>
      <c r="Q52" s="14"/>
    </row>
    <row r="53" spans="1:17" ht="12.75">
      <c r="A53" s="3">
        <f t="shared" si="5"/>
      </c>
      <c r="B53" s="3">
        <f t="shared" si="6"/>
        <v>0</v>
      </c>
      <c r="C53" s="3" t="str">
        <f>IF(ISERROR(VLOOKUP(A53,Race1!$A$5:$C$64,3,FALSE)),"Race 2 only","Race 1 &amp; 2")</f>
        <v>Race 1 &amp; 2</v>
      </c>
      <c r="D53" s="9">
        <f t="shared" si="7"/>
      </c>
      <c r="E53" s="3"/>
      <c r="F53" s="3"/>
      <c r="G53" s="14"/>
      <c r="H53" s="14"/>
      <c r="I53" s="3"/>
      <c r="J53" s="3"/>
      <c r="K53" s="14"/>
      <c r="L53" s="14"/>
      <c r="M53" s="3"/>
      <c r="N53" s="3"/>
      <c r="O53" s="15"/>
      <c r="P53" s="15"/>
      <c r="Q53" s="14"/>
    </row>
    <row r="54" spans="1:17" ht="12.75">
      <c r="A54" s="3">
        <f t="shared" si="5"/>
      </c>
      <c r="B54" s="3">
        <f t="shared" si="6"/>
        <v>0</v>
      </c>
      <c r="C54" s="3" t="str">
        <f>IF(ISERROR(VLOOKUP(A54,Race1!$A$5:$C$64,3,FALSE)),"Race 2 only","Race 1 &amp; 2")</f>
        <v>Race 1 &amp; 2</v>
      </c>
      <c r="D54" s="9">
        <f t="shared" si="7"/>
      </c>
      <c r="E54" s="3"/>
      <c r="F54" s="3"/>
      <c r="G54" s="14"/>
      <c r="H54" s="14"/>
      <c r="I54" s="3"/>
      <c r="J54" s="3"/>
      <c r="K54" s="14"/>
      <c r="L54" s="14"/>
      <c r="M54" s="3"/>
      <c r="N54" s="3"/>
      <c r="O54" s="15"/>
      <c r="P54" s="15"/>
      <c r="Q54" s="14"/>
    </row>
    <row r="55" spans="1:17" ht="12.75">
      <c r="A55" s="3">
        <f t="shared" si="5"/>
      </c>
      <c r="B55" s="3">
        <f t="shared" si="6"/>
        <v>0</v>
      </c>
      <c r="C55" s="3" t="str">
        <f>IF(ISERROR(VLOOKUP(A55,Race1!$A$5:$C$64,3,FALSE)),"Race 2 only","Race 1 &amp; 2")</f>
        <v>Race 1 &amp; 2</v>
      </c>
      <c r="D55" s="9">
        <f t="shared" si="7"/>
      </c>
      <c r="E55" s="3"/>
      <c r="F55" s="3"/>
      <c r="G55" s="14"/>
      <c r="H55" s="14"/>
      <c r="I55" s="3"/>
      <c r="J55" s="3"/>
      <c r="K55" s="14"/>
      <c r="L55" s="14"/>
      <c r="M55" s="3"/>
      <c r="N55" s="3"/>
      <c r="O55" s="15"/>
      <c r="P55" s="15"/>
      <c r="Q55" s="14"/>
    </row>
    <row r="56" spans="1:17" ht="12.75">
      <c r="A56" s="3">
        <f t="shared" si="5"/>
      </c>
      <c r="B56" s="3">
        <f t="shared" si="6"/>
        <v>0</v>
      </c>
      <c r="C56" s="3" t="str">
        <f>IF(ISERROR(VLOOKUP(A56,Race1!$A$5:$C$64,3,FALSE)),"Race 2 only","Race 1 &amp; 2")</f>
        <v>Race 1 &amp; 2</v>
      </c>
      <c r="D56" s="9">
        <f t="shared" si="7"/>
      </c>
      <c r="E56" s="3"/>
      <c r="F56" s="3"/>
      <c r="G56" s="14"/>
      <c r="H56" s="14"/>
      <c r="I56" s="3"/>
      <c r="J56" s="3"/>
      <c r="K56" s="14"/>
      <c r="L56" s="14"/>
      <c r="M56" s="3"/>
      <c r="N56" s="3"/>
      <c r="O56" s="15"/>
      <c r="P56" s="15"/>
      <c r="Q56" s="14"/>
    </row>
    <row r="57" spans="1:17" ht="12.75">
      <c r="A57" s="3">
        <f t="shared" si="5"/>
      </c>
      <c r="B57" s="3">
        <f t="shared" si="6"/>
        <v>0</v>
      </c>
      <c r="C57" s="3" t="str">
        <f>IF(ISERROR(VLOOKUP(A57,Race1!$A$5:$C$64,3,FALSE)),"Race 2 only","Race 1 &amp; 2")</f>
        <v>Race 1 &amp; 2</v>
      </c>
      <c r="D57" s="9">
        <f t="shared" si="7"/>
      </c>
      <c r="E57" s="3"/>
      <c r="F57" s="3"/>
      <c r="G57" s="14"/>
      <c r="H57" s="14"/>
      <c r="I57" s="3"/>
      <c r="J57" s="3"/>
      <c r="K57" s="14"/>
      <c r="L57" s="14"/>
      <c r="M57" s="3"/>
      <c r="N57" s="3"/>
      <c r="O57" s="15"/>
      <c r="P57" s="15"/>
      <c r="Q57" s="14"/>
    </row>
    <row r="58" spans="1:17" ht="12.75">
      <c r="A58" s="3">
        <f t="shared" si="5"/>
      </c>
      <c r="B58" s="3">
        <f t="shared" si="6"/>
        <v>0</v>
      </c>
      <c r="C58" s="3" t="str">
        <f>IF(ISERROR(VLOOKUP(A58,Race1!$A$5:$C$64,3,FALSE)),"Race 2 only","Race 1 &amp; 2")</f>
        <v>Race 1 &amp; 2</v>
      </c>
      <c r="D58" s="9">
        <f t="shared" si="7"/>
      </c>
      <c r="E58" s="3"/>
      <c r="F58" s="3"/>
      <c r="G58" s="14"/>
      <c r="H58" s="14"/>
      <c r="I58" s="3"/>
      <c r="J58" s="3"/>
      <c r="K58" s="14"/>
      <c r="L58" s="14"/>
      <c r="M58" s="3"/>
      <c r="N58" s="3"/>
      <c r="O58" s="15"/>
      <c r="P58" s="15"/>
      <c r="Q58" s="14"/>
    </row>
    <row r="59" spans="1:17" ht="12.75">
      <c r="A59" s="3">
        <f t="shared" si="5"/>
      </c>
      <c r="B59" s="3">
        <f t="shared" si="6"/>
        <v>0</v>
      </c>
      <c r="C59" s="3" t="str">
        <f>IF(ISERROR(VLOOKUP(A59,Race1!$A$5:$C$64,3,FALSE)),"Race 2 only","Race 1 &amp; 2")</f>
        <v>Race 1 &amp; 2</v>
      </c>
      <c r="D59" s="9">
        <f t="shared" si="7"/>
      </c>
      <c r="E59" s="3"/>
      <c r="F59" s="3"/>
      <c r="G59" s="14"/>
      <c r="H59" s="14"/>
      <c r="I59" s="3"/>
      <c r="J59" s="3"/>
      <c r="K59" s="14"/>
      <c r="L59" s="14"/>
      <c r="M59" s="3"/>
      <c r="N59" s="3"/>
      <c r="O59" s="15"/>
      <c r="P59" s="15"/>
      <c r="Q59" s="14"/>
    </row>
    <row r="60" spans="1:17" ht="12.75">
      <c r="A60" s="3">
        <f t="shared" si="5"/>
      </c>
      <c r="B60" s="3">
        <f t="shared" si="6"/>
        <v>0</v>
      </c>
      <c r="C60" s="3" t="str">
        <f>IF(ISERROR(VLOOKUP(A60,Race1!$A$5:$C$64,3,FALSE)),"Race 2 only","Race 1 &amp; 2")</f>
        <v>Race 1 &amp; 2</v>
      </c>
      <c r="D60" s="9">
        <f t="shared" si="7"/>
      </c>
      <c r="E60" s="3"/>
      <c r="F60" s="3"/>
      <c r="G60" s="14"/>
      <c r="H60" s="14"/>
      <c r="I60" s="3"/>
      <c r="J60" s="3"/>
      <c r="K60" s="14"/>
      <c r="L60" s="14"/>
      <c r="M60" s="3"/>
      <c r="N60" s="3"/>
      <c r="O60" s="15"/>
      <c r="P60" s="15"/>
      <c r="Q60" s="14"/>
    </row>
    <row r="61" spans="1:17" ht="12.75">
      <c r="A61" s="3">
        <f t="shared" si="5"/>
      </c>
      <c r="B61" s="3">
        <f t="shared" si="6"/>
        <v>0</v>
      </c>
      <c r="C61" s="3" t="str">
        <f>IF(ISERROR(VLOOKUP(A61,Race1!$A$5:$C$64,3,FALSE)),"Race 2 only","Race 1 &amp; 2")</f>
        <v>Race 1 &amp; 2</v>
      </c>
      <c r="D61" s="9">
        <f t="shared" si="7"/>
      </c>
      <c r="E61" s="3"/>
      <c r="F61" s="3"/>
      <c r="G61" s="14"/>
      <c r="H61" s="14"/>
      <c r="I61" s="3"/>
      <c r="J61" s="3"/>
      <c r="K61" s="14"/>
      <c r="L61" s="14"/>
      <c r="M61" s="3"/>
      <c r="N61" s="3"/>
      <c r="O61" s="15"/>
      <c r="P61" s="15"/>
      <c r="Q61" s="14"/>
    </row>
    <row r="62" spans="1:17" ht="12.75">
      <c r="A62" s="3">
        <f t="shared" si="5"/>
      </c>
      <c r="B62" s="3">
        <f t="shared" si="6"/>
        <v>0</v>
      </c>
      <c r="C62" s="3" t="str">
        <f>IF(ISERROR(VLOOKUP(A62,Race1!$A$5:$C$64,3,FALSE)),"Race 2 only","Race 1 &amp; 2")</f>
        <v>Race 1 &amp; 2</v>
      </c>
      <c r="D62" s="9">
        <f t="shared" si="7"/>
      </c>
      <c r="E62" s="3"/>
      <c r="F62" s="3"/>
      <c r="G62" s="14"/>
      <c r="H62" s="14"/>
      <c r="I62" s="3"/>
      <c r="J62" s="3"/>
      <c r="K62" s="14"/>
      <c r="L62" s="14"/>
      <c r="M62" s="3"/>
      <c r="N62" s="3"/>
      <c r="O62" s="15"/>
      <c r="P62" s="15"/>
      <c r="Q62" s="14"/>
    </row>
    <row r="63" spans="1:17" ht="12.75">
      <c r="A63" s="3">
        <f t="shared" si="5"/>
      </c>
      <c r="B63" s="3">
        <f t="shared" si="6"/>
        <v>0</v>
      </c>
      <c r="C63" s="3" t="str">
        <f>IF(ISERROR(VLOOKUP(A63,Race1!$A$5:$C$64,3,FALSE)),"Race 2 only","Race 1 &amp; 2")</f>
        <v>Race 1 &amp; 2</v>
      </c>
      <c r="D63" s="9">
        <f t="shared" si="7"/>
      </c>
      <c r="E63" s="3"/>
      <c r="F63" s="3"/>
      <c r="G63" s="14"/>
      <c r="H63" s="14"/>
      <c r="I63" s="3"/>
      <c r="J63" s="3"/>
      <c r="K63" s="14"/>
      <c r="L63" s="14"/>
      <c r="M63" s="3"/>
      <c r="N63" s="3"/>
      <c r="O63" s="15"/>
      <c r="P63" s="15"/>
      <c r="Q63" s="14"/>
    </row>
    <row r="64" spans="1:17" ht="12.75">
      <c r="A64" s="3">
        <f t="shared" si="5"/>
      </c>
      <c r="B64" s="3">
        <f t="shared" si="6"/>
        <v>0</v>
      </c>
      <c r="C64" s="3" t="str">
        <f>IF(ISERROR(VLOOKUP(A64,Race1!$A$5:$C$64,3,FALSE)),"Race 2 only","Race 1 &amp; 2")</f>
        <v>Race 1 &amp; 2</v>
      </c>
      <c r="D64" s="9">
        <f t="shared" si="7"/>
      </c>
      <c r="E64" s="3"/>
      <c r="F64" s="3"/>
      <c r="G64" s="14"/>
      <c r="H64" s="14"/>
      <c r="I64" s="3"/>
      <c r="J64" s="3"/>
      <c r="K64" s="14"/>
      <c r="L64" s="14"/>
      <c r="M64" s="3"/>
      <c r="N64" s="3"/>
      <c r="O64" s="15"/>
      <c r="P64" s="15"/>
      <c r="Q64" s="14"/>
    </row>
  </sheetData>
  <sheetProtection password="C943" sheet="1" objects="1" scenarios="1"/>
  <conditionalFormatting sqref="D5:D6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Q64"/>
  <sheetViews>
    <sheetView zoomScale="85" zoomScaleNormal="85" workbookViewId="0" topLeftCell="D1">
      <selection activeCell="F35" sqref="F35"/>
    </sheetView>
  </sheetViews>
  <sheetFormatPr defaultColWidth="9.140625" defaultRowHeight="12.75"/>
  <cols>
    <col min="1" max="1" width="10.140625" style="0" hidden="1" customWidth="1"/>
    <col min="2" max="2" width="5.00390625" style="0" hidden="1" customWidth="1"/>
    <col min="3" max="3" width="11.28125" style="0" hidden="1" customWidth="1"/>
    <col min="4" max="4" width="11.28125" style="10" customWidth="1"/>
    <col min="5" max="5" width="6.140625" style="16" customWidth="1"/>
    <col min="6" max="6" width="13.8515625" style="16" bestFit="1" customWidth="1"/>
    <col min="7" max="7" width="13.28125" style="16" bestFit="1" customWidth="1"/>
    <col min="8" max="8" width="4.140625" style="16" bestFit="1" customWidth="1"/>
    <col min="9" max="9" width="18.421875" style="16" bestFit="1" customWidth="1"/>
    <col min="10" max="10" width="7.7109375" style="16" bestFit="1" customWidth="1"/>
    <col min="11" max="11" width="13.28125" style="16" bestFit="1" customWidth="1"/>
    <col min="12" max="12" width="6.7109375" style="16" bestFit="1" customWidth="1"/>
    <col min="13" max="13" width="12.7109375" style="16" bestFit="1" customWidth="1"/>
    <col min="14" max="14" width="9.421875" style="16" bestFit="1" customWidth="1"/>
    <col min="15" max="15" width="14.421875" style="16" bestFit="1" customWidth="1"/>
    <col min="16" max="16" width="10.00390625" style="16" bestFit="1" customWidth="1"/>
    <col min="17" max="17" width="12.28125" style="16" bestFit="1" customWidth="1"/>
  </cols>
  <sheetData>
    <row r="2" ht="12.75">
      <c r="F2" s="16" t="s">
        <v>46</v>
      </c>
    </row>
    <row r="4" spans="1:17" ht="48">
      <c r="A4" s="5" t="s">
        <v>20</v>
      </c>
      <c r="B4" s="7" t="s">
        <v>21</v>
      </c>
      <c r="C4" s="7" t="s">
        <v>24</v>
      </c>
      <c r="D4" s="8" t="s">
        <v>26</v>
      </c>
      <c r="E4" s="11" t="s">
        <v>7</v>
      </c>
      <c r="F4" s="11" t="s">
        <v>8</v>
      </c>
      <c r="G4" s="12" t="s">
        <v>9</v>
      </c>
      <c r="H4" s="13" t="s">
        <v>10</v>
      </c>
      <c r="I4" s="11" t="s">
        <v>11</v>
      </c>
      <c r="J4" s="49" t="s">
        <v>12</v>
      </c>
      <c r="K4" s="12" t="s">
        <v>13</v>
      </c>
      <c r="L4" s="13" t="s">
        <v>14</v>
      </c>
      <c r="M4" s="11" t="s">
        <v>15</v>
      </c>
      <c r="N4" s="11" t="s">
        <v>16</v>
      </c>
      <c r="O4" s="13" t="s">
        <v>17</v>
      </c>
      <c r="P4" s="50" t="s">
        <v>18</v>
      </c>
      <c r="Q4" s="51" t="s">
        <v>19</v>
      </c>
    </row>
    <row r="5" spans="1:17" ht="12.75">
      <c r="A5" s="3" t="str">
        <f aca="true" t="shared" si="0" ref="A5:A14">CONCATENATE(F5,E5)</f>
        <v>JowettJ</v>
      </c>
      <c r="B5" s="3">
        <f aca="true" t="shared" si="1" ref="B5:B14">Q5</f>
        <v>1</v>
      </c>
      <c r="C5" s="3" t="str">
        <f>IF(ISERROR(VLOOKUP(A5,Race2!$A$5:$C$64,3,FALSE)),IF(ISERROR(VLOOKUP(A5,Race1!$A$5:$C$64,3,FALSE)),"Race 3 only","Race 1 &amp; 3"),IF(VLOOKUP(A5,Race2!$A$5:$C$64,3,FALSE)="Race 1 &amp; 2","Race 1, 2 &amp; 3","Race 2 &amp; 3"))</f>
        <v>Race 1, 2 &amp; 3</v>
      </c>
      <c r="D5" s="9" t="str">
        <f>IF(A5="","",IF(C5="Race 3 only","Yes","No"))</f>
        <v>No</v>
      </c>
      <c r="E5" s="56" t="s">
        <v>63</v>
      </c>
      <c r="F5" s="3" t="s">
        <v>67</v>
      </c>
      <c r="G5" s="14" t="s">
        <v>68</v>
      </c>
      <c r="H5" s="14">
        <v>0</v>
      </c>
      <c r="I5" s="3" t="s">
        <v>58</v>
      </c>
      <c r="J5" s="3">
        <v>4665</v>
      </c>
      <c r="K5" s="14" t="s">
        <v>58</v>
      </c>
      <c r="L5" s="14">
        <v>1155</v>
      </c>
      <c r="M5" s="3">
        <v>19</v>
      </c>
      <c r="N5" s="6">
        <v>29</v>
      </c>
      <c r="O5" s="15">
        <v>1169</v>
      </c>
      <c r="P5" s="15">
        <v>1012.1212121212121</v>
      </c>
      <c r="Q5" s="14">
        <v>1</v>
      </c>
    </row>
    <row r="6" spans="1:17" ht="12.75">
      <c r="A6" s="3" t="str">
        <f t="shared" si="0"/>
        <v>YoungV</v>
      </c>
      <c r="B6" s="3">
        <f t="shared" si="1"/>
        <v>2</v>
      </c>
      <c r="C6" s="3" t="str">
        <f>IF(ISERROR(VLOOKUP(A6,Race2!$A$5:$C$64,3,FALSE)),IF(ISERROR(VLOOKUP(A6,Race1!$A$5:$C$64,3,FALSE)),"Race 3 only","Race 1 &amp; 3"),IF(VLOOKUP(A6,Race2!$A$5:$C$64,3,FALSE)="Race 1 &amp; 2","Race 1, 2 &amp; 3","Race 2 &amp; 3"))</f>
        <v>Race 1, 2 &amp; 3</v>
      </c>
      <c r="D6" s="9" t="str">
        <f aca="true" t="shared" si="2" ref="D6:D44">IF(A6="","",IF(C6="Race 3 only","Yes","No"))</f>
        <v>No</v>
      </c>
      <c r="E6" s="3" t="s">
        <v>55</v>
      </c>
      <c r="F6" s="3" t="s">
        <v>56</v>
      </c>
      <c r="G6" s="14" t="s">
        <v>57</v>
      </c>
      <c r="H6" s="14">
        <v>0</v>
      </c>
      <c r="I6" s="4" t="s">
        <v>58</v>
      </c>
      <c r="J6" s="3">
        <v>4620</v>
      </c>
      <c r="K6" s="14" t="s">
        <v>58</v>
      </c>
      <c r="L6" s="14">
        <v>1155</v>
      </c>
      <c r="M6" s="3">
        <v>20</v>
      </c>
      <c r="N6" s="6">
        <v>17</v>
      </c>
      <c r="O6" s="15">
        <v>1217</v>
      </c>
      <c r="P6" s="15">
        <v>1053.6796536796537</v>
      </c>
      <c r="Q6" s="14">
        <v>2</v>
      </c>
    </row>
    <row r="7" spans="1:17" ht="12.75">
      <c r="A7" s="3" t="str">
        <f t="shared" si="0"/>
        <v>horet</v>
      </c>
      <c r="B7" s="3">
        <f t="shared" si="1"/>
        <v>3</v>
      </c>
      <c r="C7" s="3" t="str">
        <f>IF(ISERROR(VLOOKUP(A7,Race2!$A$5:$C$64,3,FALSE)),IF(ISERROR(VLOOKUP(A7,Race1!$A$5:$C$64,3,FALSE)),"Race 3 only","Race 1 &amp; 3"),IF(VLOOKUP(A7,Race2!$A$5:$C$64,3,FALSE)="Race 1 &amp; 2","Race 1, 2 &amp; 3","Race 2 &amp; 3"))</f>
        <v>Race 1, 2 &amp; 3</v>
      </c>
      <c r="D7" s="9" t="str">
        <f t="shared" si="2"/>
        <v>No</v>
      </c>
      <c r="E7" s="3" t="s">
        <v>59</v>
      </c>
      <c r="F7" s="3" t="s">
        <v>60</v>
      </c>
      <c r="G7" s="14" t="s">
        <v>61</v>
      </c>
      <c r="H7" s="14">
        <v>0</v>
      </c>
      <c r="I7" s="4" t="s">
        <v>62</v>
      </c>
      <c r="J7" s="3">
        <v>4446</v>
      </c>
      <c r="K7" s="14" t="s">
        <v>58</v>
      </c>
      <c r="L7" s="14">
        <v>1155</v>
      </c>
      <c r="M7" s="3">
        <v>21</v>
      </c>
      <c r="N7" s="6">
        <v>14</v>
      </c>
      <c r="O7" s="15">
        <v>1274</v>
      </c>
      <c r="P7" s="15">
        <v>1103.030303030303</v>
      </c>
      <c r="Q7" s="14">
        <v>3</v>
      </c>
    </row>
    <row r="8" spans="1:17" ht="12.75">
      <c r="A8" s="3" t="str">
        <f t="shared" si="0"/>
        <v>PepperE</v>
      </c>
      <c r="B8" s="3">
        <f t="shared" si="1"/>
        <v>4</v>
      </c>
      <c r="C8" s="3" t="str">
        <f>IF(ISERROR(VLOOKUP(A8,Race2!$A$5:$C$64,3,FALSE)),IF(ISERROR(VLOOKUP(A8,Race1!$A$5:$C$64,3,FALSE)),"Race 3 only","Race 1 &amp; 3"),IF(VLOOKUP(A8,Race2!$A$5:$C$64,3,FALSE)="Race 1 &amp; 2","Race 1, 2 &amp; 3","Race 2 &amp; 3"))</f>
        <v>Race 1, 2 &amp; 3</v>
      </c>
      <c r="D8" s="9" t="str">
        <f t="shared" si="2"/>
        <v>No</v>
      </c>
      <c r="E8" s="3" t="s">
        <v>69</v>
      </c>
      <c r="F8" s="3" t="s">
        <v>74</v>
      </c>
      <c r="G8" s="14" t="s">
        <v>75</v>
      </c>
      <c r="H8" s="14">
        <v>0</v>
      </c>
      <c r="I8" s="3" t="s">
        <v>76</v>
      </c>
      <c r="J8" s="3">
        <v>143522</v>
      </c>
      <c r="K8" s="14" t="s">
        <v>77</v>
      </c>
      <c r="L8" s="14">
        <v>1078</v>
      </c>
      <c r="M8" s="3">
        <v>20</v>
      </c>
      <c r="N8" s="6">
        <v>55</v>
      </c>
      <c r="O8" s="15">
        <v>1255</v>
      </c>
      <c r="P8" s="15">
        <v>1164.1929499072355</v>
      </c>
      <c r="Q8" s="14">
        <v>4</v>
      </c>
    </row>
    <row r="9" spans="1:17" ht="12.75">
      <c r="A9" s="3" t="str">
        <f t="shared" si="0"/>
        <v>chapmanc</v>
      </c>
      <c r="B9" s="3">
        <f t="shared" si="1"/>
        <v>5</v>
      </c>
      <c r="C9" s="3" t="str">
        <f>IF(ISERROR(VLOOKUP(A9,Race2!$A$5:$C$64,3,FALSE)),IF(ISERROR(VLOOKUP(A9,Race1!$A$5:$C$64,3,FALSE)),"Race 3 only","Race 1 &amp; 3"),IF(VLOOKUP(A9,Race2!$A$5:$C$64,3,FALSE)="Race 1 &amp; 2","Race 1, 2 &amp; 3","Race 2 &amp; 3"))</f>
        <v>Race 1, 2 &amp; 3</v>
      </c>
      <c r="D9" s="9" t="str">
        <f t="shared" si="2"/>
        <v>No</v>
      </c>
      <c r="E9" s="3" t="s">
        <v>84</v>
      </c>
      <c r="F9" s="3" t="s">
        <v>85</v>
      </c>
      <c r="G9" s="14" t="s">
        <v>86</v>
      </c>
      <c r="H9" s="14">
        <v>0</v>
      </c>
      <c r="I9" s="3" t="s">
        <v>72</v>
      </c>
      <c r="J9" s="3">
        <v>704</v>
      </c>
      <c r="K9" s="14" t="s">
        <v>73</v>
      </c>
      <c r="L9" s="14">
        <v>1173</v>
      </c>
      <c r="M9" s="3">
        <v>23</v>
      </c>
      <c r="N9" s="3">
        <v>45</v>
      </c>
      <c r="O9" s="15">
        <v>1425</v>
      </c>
      <c r="P9" s="15">
        <v>1214.8337595907929</v>
      </c>
      <c r="Q9" s="14">
        <v>5</v>
      </c>
    </row>
    <row r="10" spans="1:17" ht="12.75">
      <c r="A10" s="3" t="str">
        <f t="shared" si="0"/>
        <v>popeE</v>
      </c>
      <c r="B10" s="3">
        <f t="shared" si="1"/>
        <v>6</v>
      </c>
      <c r="C10" s="3" t="str">
        <f>IF(ISERROR(VLOOKUP(A10,Race2!$A$5:$C$64,3,FALSE)),IF(ISERROR(VLOOKUP(A10,Race1!$A$5:$C$64,3,FALSE)),"Race 3 only","Race 1 &amp; 3"),IF(VLOOKUP(A10,Race2!$A$5:$C$64,3,FALSE)="Race 1 &amp; 2","Race 1, 2 &amp; 3","Race 2 &amp; 3"))</f>
        <v>Race 1, 2 &amp; 3</v>
      </c>
      <c r="D10" s="9" t="str">
        <f t="shared" si="2"/>
        <v>No</v>
      </c>
      <c r="E10" s="3" t="s">
        <v>69</v>
      </c>
      <c r="F10" s="3" t="s">
        <v>70</v>
      </c>
      <c r="G10" s="14" t="s">
        <v>71</v>
      </c>
      <c r="H10" s="14">
        <v>0</v>
      </c>
      <c r="I10" s="3" t="s">
        <v>72</v>
      </c>
      <c r="J10" s="3">
        <v>804</v>
      </c>
      <c r="K10" s="14" t="s">
        <v>73</v>
      </c>
      <c r="L10" s="14">
        <v>1173</v>
      </c>
      <c r="M10" s="3">
        <v>24</v>
      </c>
      <c r="N10" s="6">
        <v>33</v>
      </c>
      <c r="O10" s="15">
        <v>1473</v>
      </c>
      <c r="P10" s="15">
        <v>1255.7544757033247</v>
      </c>
      <c r="Q10" s="14">
        <v>6</v>
      </c>
    </row>
    <row r="11" spans="1:17" ht="12.75">
      <c r="A11" s="3" t="str">
        <f t="shared" si="0"/>
        <v>harrisonJ</v>
      </c>
      <c r="B11" s="3">
        <f t="shared" si="1"/>
        <v>7</v>
      </c>
      <c r="C11" s="3" t="str">
        <f>IF(ISERROR(VLOOKUP(A11,Race2!$A$5:$C$64,3,FALSE)),IF(ISERROR(VLOOKUP(A11,Race1!$A$5:$C$64,3,FALSE)),"Race 3 only","Race 1 &amp; 3"),IF(VLOOKUP(A11,Race2!$A$5:$C$64,3,FALSE)="Race 1 &amp; 2","Race 1, 2 &amp; 3","Race 2 &amp; 3"))</f>
        <v>Race 1, 2 &amp; 3</v>
      </c>
      <c r="D11" s="9" t="str">
        <f t="shared" si="2"/>
        <v>No</v>
      </c>
      <c r="E11" s="3" t="s">
        <v>63</v>
      </c>
      <c r="F11" s="3" t="s">
        <v>64</v>
      </c>
      <c r="G11" s="14" t="s">
        <v>65</v>
      </c>
      <c r="H11" s="14">
        <v>0</v>
      </c>
      <c r="I11" s="3" t="s">
        <v>66</v>
      </c>
      <c r="J11" s="3">
        <v>949</v>
      </c>
      <c r="K11" s="14" t="s">
        <v>54</v>
      </c>
      <c r="L11" s="14">
        <v>1059</v>
      </c>
      <c r="M11" s="3">
        <v>22</v>
      </c>
      <c r="N11" s="6">
        <v>52</v>
      </c>
      <c r="O11" s="15">
        <v>1372</v>
      </c>
      <c r="P11" s="15">
        <v>1295.561850802644</v>
      </c>
      <c r="Q11" s="14">
        <v>7</v>
      </c>
    </row>
    <row r="12" spans="1:17" ht="12.75">
      <c r="A12" s="3" t="str">
        <f t="shared" si="0"/>
        <v>sandellI</v>
      </c>
      <c r="B12" s="3">
        <f t="shared" si="1"/>
        <v>8</v>
      </c>
      <c r="C12" s="3" t="str">
        <f>IF(ISERROR(VLOOKUP(A12,Race2!$A$5:$C$64,3,FALSE)),IF(ISERROR(VLOOKUP(A12,Race1!$A$5:$C$64,3,FALSE)),"Race 3 only","Race 1 &amp; 3"),IF(VLOOKUP(A12,Race2!$A$5:$C$64,3,FALSE)="Race 1 &amp; 2","Race 1, 2 &amp; 3","Race 2 &amp; 3"))</f>
        <v>Race 1, 2 &amp; 3</v>
      </c>
      <c r="D12" s="9" t="str">
        <f t="shared" si="2"/>
        <v>No</v>
      </c>
      <c r="E12" s="3" t="s">
        <v>96</v>
      </c>
      <c r="F12" s="3" t="s">
        <v>97</v>
      </c>
      <c r="G12" s="14" t="s">
        <v>98</v>
      </c>
      <c r="H12" s="14">
        <v>0</v>
      </c>
      <c r="I12" s="3" t="s">
        <v>99</v>
      </c>
      <c r="J12" s="3">
        <v>231</v>
      </c>
      <c r="K12" s="14" t="s">
        <v>99</v>
      </c>
      <c r="L12" s="14">
        <v>1148</v>
      </c>
      <c r="M12" s="3">
        <v>25</v>
      </c>
      <c r="N12" s="6">
        <v>6</v>
      </c>
      <c r="O12" s="15">
        <v>1506</v>
      </c>
      <c r="P12" s="15">
        <v>1311.8466898954705</v>
      </c>
      <c r="Q12" s="14">
        <v>8</v>
      </c>
    </row>
    <row r="13" spans="1:17" ht="12.75">
      <c r="A13" s="3" t="str">
        <f t="shared" si="0"/>
        <v>gloverd</v>
      </c>
      <c r="B13" s="3">
        <f t="shared" si="1"/>
        <v>9</v>
      </c>
      <c r="C13" s="3" t="str">
        <f>IF(ISERROR(VLOOKUP(A13,Race2!$A$5:$C$64,3,FALSE)),IF(ISERROR(VLOOKUP(A13,Race1!$A$5:$C$64,3,FALSE)),"Race 3 only","Race 1 &amp; 3"),IF(VLOOKUP(A13,Race2!$A$5:$C$64,3,FALSE)="Race 1 &amp; 2","Race 1, 2 &amp; 3","Race 2 &amp; 3"))</f>
        <v>Race 1, 2 &amp; 3</v>
      </c>
      <c r="D13" s="9" t="str">
        <f t="shared" si="2"/>
        <v>No</v>
      </c>
      <c r="E13" s="3" t="s">
        <v>87</v>
      </c>
      <c r="F13" s="4" t="s">
        <v>88</v>
      </c>
      <c r="G13" s="14" t="s">
        <v>89</v>
      </c>
      <c r="H13" s="14">
        <v>0</v>
      </c>
      <c r="I13" s="3" t="s">
        <v>76</v>
      </c>
      <c r="J13" s="3">
        <v>167844</v>
      </c>
      <c r="K13" s="14" t="s">
        <v>77</v>
      </c>
      <c r="L13" s="14">
        <v>1078</v>
      </c>
      <c r="M13" s="3">
        <v>23</v>
      </c>
      <c r="N13" s="6">
        <v>53</v>
      </c>
      <c r="O13" s="15">
        <v>1433</v>
      </c>
      <c r="P13" s="15">
        <v>1329.3135435992579</v>
      </c>
      <c r="Q13" s="14">
        <v>9</v>
      </c>
    </row>
    <row r="14" spans="1:17" ht="12.75">
      <c r="A14" s="3" t="str">
        <f t="shared" si="0"/>
        <v>friendc</v>
      </c>
      <c r="B14" s="3">
        <f t="shared" si="1"/>
        <v>10</v>
      </c>
      <c r="C14" s="3" t="str">
        <f>IF(ISERROR(VLOOKUP(A14,Race2!$A$5:$C$64,3,FALSE)),IF(ISERROR(VLOOKUP(A14,Race1!$A$5:$C$64,3,FALSE)),"Race 3 only","Race 1 &amp; 3"),IF(VLOOKUP(A14,Race2!$A$5:$C$64,3,FALSE)="Race 1 &amp; 2","Race 1, 2 &amp; 3","Race 2 &amp; 3"))</f>
        <v>Race 1, 2 &amp; 3</v>
      </c>
      <c r="D14" s="9" t="str">
        <f t="shared" si="2"/>
        <v>No</v>
      </c>
      <c r="E14" s="3" t="s">
        <v>84</v>
      </c>
      <c r="F14" s="3" t="s">
        <v>100</v>
      </c>
      <c r="G14" s="14" t="s">
        <v>101</v>
      </c>
      <c r="H14" s="14">
        <v>0</v>
      </c>
      <c r="I14" s="3" t="s">
        <v>76</v>
      </c>
      <c r="J14" s="3">
        <v>146280</v>
      </c>
      <c r="K14" s="14" t="s">
        <v>77</v>
      </c>
      <c r="L14" s="14">
        <v>1078</v>
      </c>
      <c r="M14" s="3">
        <v>23</v>
      </c>
      <c r="N14" s="3">
        <v>59</v>
      </c>
      <c r="O14" s="15">
        <v>1439</v>
      </c>
      <c r="P14" s="15">
        <v>1334.8794063079777</v>
      </c>
      <c r="Q14" s="14">
        <v>10</v>
      </c>
    </row>
    <row r="15" spans="1:17" ht="12.75">
      <c r="A15" s="3" t="str">
        <f aca="true" t="shared" si="3" ref="A15:A44">CONCATENATE(F15,E15)</f>
        <v>carvethd</v>
      </c>
      <c r="B15" s="3">
        <f aca="true" t="shared" si="4" ref="B15:B44">Q15</f>
        <v>11</v>
      </c>
      <c r="C15" s="3" t="str">
        <f>IF(ISERROR(VLOOKUP(A15,Race2!$A$5:$C$64,3,FALSE)),IF(ISERROR(VLOOKUP(A15,Race1!$A$5:$C$64,3,FALSE)),"Race 3 only","Race 1 &amp; 3"),IF(VLOOKUP(A15,Race2!$A$5:$C$64,3,FALSE)="Race 1 &amp; 2","Race 1, 2 &amp; 3","Race 2 &amp; 3"))</f>
        <v>Race 1, 2 &amp; 3</v>
      </c>
      <c r="D15" s="9" t="str">
        <f t="shared" si="2"/>
        <v>No</v>
      </c>
      <c r="E15" s="3" t="s">
        <v>87</v>
      </c>
      <c r="F15" s="3" t="s">
        <v>94</v>
      </c>
      <c r="G15" s="14" t="s">
        <v>95</v>
      </c>
      <c r="H15" s="14">
        <v>0</v>
      </c>
      <c r="I15" s="3" t="s">
        <v>62</v>
      </c>
      <c r="J15" s="3">
        <v>4283</v>
      </c>
      <c r="K15" s="14" t="s">
        <v>58</v>
      </c>
      <c r="L15" s="14">
        <v>1155</v>
      </c>
      <c r="M15" s="3">
        <v>25</v>
      </c>
      <c r="N15" s="3">
        <v>45</v>
      </c>
      <c r="O15" s="15">
        <v>1545</v>
      </c>
      <c r="P15" s="15">
        <v>1337.6623376623377</v>
      </c>
      <c r="Q15" s="14">
        <v>11</v>
      </c>
    </row>
    <row r="16" spans="1:17" ht="12.75">
      <c r="A16" s="3" t="str">
        <f t="shared" si="3"/>
        <v>de'athw</v>
      </c>
      <c r="B16" s="3">
        <f t="shared" si="4"/>
        <v>12</v>
      </c>
      <c r="C16" s="3" t="str">
        <f>IF(ISERROR(VLOOKUP(A16,Race2!$A$5:$C$64,3,FALSE)),IF(ISERROR(VLOOKUP(A16,Race1!$A$5:$C$64,3,FALSE)),"Race 3 only","Race 1 &amp; 3"),IF(VLOOKUP(A16,Race2!$A$5:$C$64,3,FALSE)="Race 1 &amp; 2","Race 1, 2 &amp; 3","Race 2 &amp; 3"))</f>
        <v>Race 1, 2 &amp; 3</v>
      </c>
      <c r="D16" s="9" t="str">
        <f t="shared" si="2"/>
        <v>No</v>
      </c>
      <c r="E16" s="3" t="s">
        <v>112</v>
      </c>
      <c r="F16" s="3" t="s">
        <v>113</v>
      </c>
      <c r="G16" s="14" t="s">
        <v>114</v>
      </c>
      <c r="H16" s="14">
        <v>0</v>
      </c>
      <c r="I16" s="3" t="s">
        <v>72</v>
      </c>
      <c r="J16" s="3">
        <v>654</v>
      </c>
      <c r="K16" s="14" t="s">
        <v>73</v>
      </c>
      <c r="L16" s="14">
        <v>1173</v>
      </c>
      <c r="M16" s="3">
        <v>26</v>
      </c>
      <c r="N16" s="3">
        <v>30</v>
      </c>
      <c r="O16" s="15">
        <v>1590</v>
      </c>
      <c r="P16" s="15">
        <v>1355.4987212276214</v>
      </c>
      <c r="Q16" s="14">
        <v>12</v>
      </c>
    </row>
    <row r="17" spans="1:17" ht="12.75">
      <c r="A17" s="3" t="str">
        <f t="shared" si="3"/>
        <v>gannonk</v>
      </c>
      <c r="B17" s="3">
        <f t="shared" si="4"/>
        <v>13</v>
      </c>
      <c r="C17" s="3" t="str">
        <f>IF(ISERROR(VLOOKUP(A17,Race2!$A$5:$C$64,3,FALSE)),IF(ISERROR(VLOOKUP(A17,Race1!$A$5:$C$64,3,FALSE)),"Race 3 only","Race 1 &amp; 3"),IF(VLOOKUP(A17,Race2!$A$5:$C$64,3,FALSE)="Race 1 &amp; 2","Race 1, 2 &amp; 3","Race 2 &amp; 3"))</f>
        <v>Race 3 only</v>
      </c>
      <c r="D17" s="9" t="str">
        <f t="shared" si="2"/>
        <v>Yes</v>
      </c>
      <c r="E17" s="3" t="s">
        <v>138</v>
      </c>
      <c r="F17" s="3" t="s">
        <v>139</v>
      </c>
      <c r="G17" s="14" t="s">
        <v>140</v>
      </c>
      <c r="H17" s="14">
        <v>0</v>
      </c>
      <c r="I17" s="3" t="s">
        <v>76</v>
      </c>
      <c r="J17" s="3">
        <v>57905</v>
      </c>
      <c r="K17" s="14" t="s">
        <v>77</v>
      </c>
      <c r="L17" s="14">
        <v>1078</v>
      </c>
      <c r="M17" s="3">
        <v>24</v>
      </c>
      <c r="N17" s="3">
        <v>44</v>
      </c>
      <c r="O17" s="15">
        <v>1484</v>
      </c>
      <c r="P17" s="15">
        <v>1376.6233766233765</v>
      </c>
      <c r="Q17" s="14">
        <v>13</v>
      </c>
    </row>
    <row r="18" spans="1:17" ht="12.75">
      <c r="A18" s="3" t="str">
        <f t="shared" si="3"/>
        <v>vinsonm</v>
      </c>
      <c r="B18" s="3">
        <f t="shared" si="4"/>
        <v>14</v>
      </c>
      <c r="C18" s="3" t="str">
        <f>IF(ISERROR(VLOOKUP(A18,Race2!$A$5:$C$64,3,FALSE)),IF(ISERROR(VLOOKUP(A18,Race1!$A$5:$C$64,3,FALSE)),"Race 3 only","Race 1 &amp; 3"),IF(VLOOKUP(A18,Race2!$A$5:$C$64,3,FALSE)="Race 1 &amp; 2","Race 1, 2 &amp; 3","Race 2 &amp; 3"))</f>
        <v>Race 1, 2 &amp; 3</v>
      </c>
      <c r="D18" s="9" t="str">
        <f t="shared" si="2"/>
        <v>No</v>
      </c>
      <c r="E18" s="3" t="s">
        <v>51</v>
      </c>
      <c r="F18" s="3" t="s">
        <v>52</v>
      </c>
      <c r="G18" s="14" t="s">
        <v>53</v>
      </c>
      <c r="H18" s="14">
        <v>0</v>
      </c>
      <c r="I18" s="3" t="s">
        <v>54</v>
      </c>
      <c r="J18" s="3">
        <v>732</v>
      </c>
      <c r="K18" s="14" t="s">
        <v>54</v>
      </c>
      <c r="L18" s="14">
        <v>1059</v>
      </c>
      <c r="M18" s="3">
        <v>24</v>
      </c>
      <c r="N18" s="3">
        <v>25</v>
      </c>
      <c r="O18" s="15">
        <v>1465</v>
      </c>
      <c r="P18" s="15">
        <v>1383.3805476864966</v>
      </c>
      <c r="Q18" s="14">
        <v>14</v>
      </c>
    </row>
    <row r="19" spans="1:17" ht="12.75">
      <c r="A19" s="3" t="str">
        <f t="shared" si="3"/>
        <v>wrayj</v>
      </c>
      <c r="B19" s="3">
        <f t="shared" si="4"/>
        <v>15</v>
      </c>
      <c r="C19" s="3" t="str">
        <f>IF(ISERROR(VLOOKUP(A19,Race2!$A$5:$C$64,3,FALSE)),IF(ISERROR(VLOOKUP(A19,Race1!$A$5:$C$64,3,FALSE)),"Race 3 only","Race 1 &amp; 3"),IF(VLOOKUP(A19,Race2!$A$5:$C$64,3,FALSE)="Race 1 &amp; 2","Race 1, 2 &amp; 3","Race 2 &amp; 3"))</f>
        <v>Race 1, 2 &amp; 3</v>
      </c>
      <c r="D19" s="9" t="str">
        <f t="shared" si="2"/>
        <v>No</v>
      </c>
      <c r="E19" s="3" t="s">
        <v>81</v>
      </c>
      <c r="F19" s="3" t="s">
        <v>118</v>
      </c>
      <c r="G19" s="14" t="s">
        <v>119</v>
      </c>
      <c r="H19" s="14">
        <v>0</v>
      </c>
      <c r="I19" s="3" t="s">
        <v>120</v>
      </c>
      <c r="J19" s="3">
        <v>22492</v>
      </c>
      <c r="K19" s="14" t="s">
        <v>121</v>
      </c>
      <c r="L19" s="14">
        <v>1116</v>
      </c>
      <c r="M19" s="3">
        <v>25</v>
      </c>
      <c r="N19" s="3">
        <v>58</v>
      </c>
      <c r="O19" s="15">
        <v>1558</v>
      </c>
      <c r="P19" s="15">
        <v>1396.057347670251</v>
      </c>
      <c r="Q19" s="14">
        <v>15</v>
      </c>
    </row>
    <row r="20" spans="1:17" ht="12.75">
      <c r="A20" s="3" t="str">
        <f t="shared" si="3"/>
        <v>McGuires</v>
      </c>
      <c r="B20" s="3">
        <f t="shared" si="4"/>
        <v>16</v>
      </c>
      <c r="C20" s="3" t="str">
        <f>IF(ISERROR(VLOOKUP(A20,Race2!$A$5:$C$64,3,FALSE)),IF(ISERROR(VLOOKUP(A20,Race1!$A$5:$C$64,3,FALSE)),"Race 3 only","Race 1 &amp; 3"),IF(VLOOKUP(A20,Race2!$A$5:$C$64,3,FALSE)="Race 1 &amp; 2","Race 1, 2 &amp; 3","Race 2 &amp; 3"))</f>
        <v>Race 1, 2 &amp; 3</v>
      </c>
      <c r="D20" s="9" t="str">
        <f t="shared" si="2"/>
        <v>No</v>
      </c>
      <c r="E20" s="3" t="s">
        <v>78</v>
      </c>
      <c r="F20" s="3" t="s">
        <v>79</v>
      </c>
      <c r="G20" s="14" t="s">
        <v>80</v>
      </c>
      <c r="H20" s="14">
        <v>0</v>
      </c>
      <c r="I20" s="3" t="s">
        <v>76</v>
      </c>
      <c r="J20" s="3">
        <v>127733</v>
      </c>
      <c r="K20" s="14" t="s">
        <v>77</v>
      </c>
      <c r="L20" s="14">
        <v>1078</v>
      </c>
      <c r="M20" s="3">
        <v>25</v>
      </c>
      <c r="N20" s="3">
        <v>17</v>
      </c>
      <c r="O20" s="15">
        <v>1517</v>
      </c>
      <c r="P20" s="15">
        <v>1407.2356215213358</v>
      </c>
      <c r="Q20" s="14">
        <v>16</v>
      </c>
    </row>
    <row r="21" spans="1:17" ht="12.75">
      <c r="A21" s="3" t="str">
        <f t="shared" si="3"/>
        <v>blackmans</v>
      </c>
      <c r="B21" s="3">
        <f t="shared" si="4"/>
        <v>17</v>
      </c>
      <c r="C21" s="3" t="str">
        <f>IF(ISERROR(VLOOKUP(A21,Race2!$A$5:$C$64,3,FALSE)),IF(ISERROR(VLOOKUP(A21,Race1!$A$5:$C$64,3,FALSE)),"Race 3 only","Race 1 &amp; 3"),IF(VLOOKUP(A21,Race2!$A$5:$C$64,3,FALSE)="Race 1 &amp; 2","Race 1, 2 &amp; 3","Race 2 &amp; 3"))</f>
        <v>Race 1, 2 &amp; 3</v>
      </c>
      <c r="D21" s="9" t="str">
        <f t="shared" si="2"/>
        <v>No</v>
      </c>
      <c r="E21" s="3" t="s">
        <v>78</v>
      </c>
      <c r="F21" s="3" t="s">
        <v>122</v>
      </c>
      <c r="G21" s="14" t="s">
        <v>123</v>
      </c>
      <c r="H21" s="14">
        <v>0</v>
      </c>
      <c r="I21" s="3" t="s">
        <v>124</v>
      </c>
      <c r="J21" s="3">
        <v>1034</v>
      </c>
      <c r="K21" s="14" t="s">
        <v>125</v>
      </c>
      <c r="L21" s="14">
        <v>1132</v>
      </c>
      <c r="M21" s="3">
        <v>26</v>
      </c>
      <c r="N21" s="3">
        <v>43</v>
      </c>
      <c r="O21" s="15">
        <v>1603</v>
      </c>
      <c r="P21" s="15">
        <v>1416.077738515901</v>
      </c>
      <c r="Q21" s="14">
        <v>17</v>
      </c>
    </row>
    <row r="22" spans="1:17" ht="12.75">
      <c r="A22" s="3" t="str">
        <f t="shared" si="3"/>
        <v>Glover (Y)L</v>
      </c>
      <c r="B22" s="3">
        <f t="shared" si="4"/>
        <v>18</v>
      </c>
      <c r="C22" s="3" t="str">
        <f>IF(ISERROR(VLOOKUP(A22,Race2!$A$5:$C$64,3,FALSE)),IF(ISERROR(VLOOKUP(A22,Race1!$A$5:$C$64,3,FALSE)),"Race 3 only","Race 1 &amp; 3"),IF(VLOOKUP(A22,Race2!$A$5:$C$64,3,FALSE)="Race 1 &amp; 2","Race 1, 2 &amp; 3","Race 2 &amp; 3"))</f>
        <v>Race 1, 2 &amp; 3</v>
      </c>
      <c r="D22" s="9" t="str">
        <f t="shared" si="2"/>
        <v>No</v>
      </c>
      <c r="E22" s="3" t="s">
        <v>106</v>
      </c>
      <c r="F22" s="3" t="s">
        <v>107</v>
      </c>
      <c r="G22" s="14" t="s">
        <v>108</v>
      </c>
      <c r="H22" s="14">
        <v>0</v>
      </c>
      <c r="I22" s="3" t="s">
        <v>109</v>
      </c>
      <c r="J22" s="3">
        <v>31403</v>
      </c>
      <c r="K22" s="14" t="s">
        <v>109</v>
      </c>
      <c r="L22" s="14">
        <v>1290</v>
      </c>
      <c r="M22" s="3">
        <v>30</v>
      </c>
      <c r="N22" s="3">
        <v>40</v>
      </c>
      <c r="O22" s="15">
        <v>1840</v>
      </c>
      <c r="P22" s="15">
        <v>1426.3565891472867</v>
      </c>
      <c r="Q22" s="14">
        <v>18</v>
      </c>
    </row>
    <row r="23" spans="1:17" ht="12.75">
      <c r="A23" s="3" t="str">
        <f t="shared" si="3"/>
        <v>lockg</v>
      </c>
      <c r="B23" s="3">
        <f t="shared" si="4"/>
        <v>19</v>
      </c>
      <c r="C23" s="3" t="str">
        <f>IF(ISERROR(VLOOKUP(A23,Race2!$A$5:$C$64,3,FALSE)),IF(ISERROR(VLOOKUP(A23,Race1!$A$5:$C$64,3,FALSE)),"Race 3 only","Race 1 &amp; 3"),IF(VLOOKUP(A23,Race2!$A$5:$C$64,3,FALSE)="Race 1 &amp; 2","Race 1, 2 &amp; 3","Race 2 &amp; 3"))</f>
        <v>Race 1, 2 &amp; 3</v>
      </c>
      <c r="D23" s="9" t="str">
        <f t="shared" si="2"/>
        <v>No</v>
      </c>
      <c r="E23" s="3" t="s">
        <v>115</v>
      </c>
      <c r="F23" s="3" t="s">
        <v>116</v>
      </c>
      <c r="G23" s="14" t="s">
        <v>117</v>
      </c>
      <c r="H23" s="14">
        <v>0</v>
      </c>
      <c r="I23" s="3" t="s">
        <v>76</v>
      </c>
      <c r="J23" s="3">
        <v>88707</v>
      </c>
      <c r="K23" s="14" t="s">
        <v>77</v>
      </c>
      <c r="L23" s="14">
        <v>1078</v>
      </c>
      <c r="M23" s="3">
        <v>25</v>
      </c>
      <c r="N23" s="3">
        <v>50</v>
      </c>
      <c r="O23" s="15">
        <v>1550</v>
      </c>
      <c r="P23" s="15">
        <v>1437.847866419295</v>
      </c>
      <c r="Q23" s="14">
        <v>19</v>
      </c>
    </row>
    <row r="24" spans="1:17" ht="12.75">
      <c r="A24" s="3" t="str">
        <f t="shared" si="3"/>
        <v>deanj</v>
      </c>
      <c r="B24" s="3">
        <f t="shared" si="4"/>
        <v>20</v>
      </c>
      <c r="C24" s="3" t="str">
        <f>IF(ISERROR(VLOOKUP(A24,Race2!$A$5:$C$64,3,FALSE)),IF(ISERROR(VLOOKUP(A24,Race1!$A$5:$C$64,3,FALSE)),"Race 3 only","Race 1 &amp; 3"),IF(VLOOKUP(A24,Race2!$A$5:$C$64,3,FALSE)="Race 1 &amp; 2","Race 1, 2 &amp; 3","Race 2 &amp; 3"))</f>
        <v>Race 1, 2 &amp; 3</v>
      </c>
      <c r="D24" s="9" t="str">
        <f t="shared" si="2"/>
        <v>No</v>
      </c>
      <c r="E24" s="3" t="s">
        <v>81</v>
      </c>
      <c r="F24" s="3" t="s">
        <v>110</v>
      </c>
      <c r="G24" s="14" t="s">
        <v>111</v>
      </c>
      <c r="H24" s="14">
        <v>0</v>
      </c>
      <c r="I24" s="3" t="s">
        <v>62</v>
      </c>
      <c r="J24" s="3">
        <v>3572</v>
      </c>
      <c r="K24" s="14" t="s">
        <v>58</v>
      </c>
      <c r="L24" s="14">
        <v>1155</v>
      </c>
      <c r="M24" s="3">
        <v>28</v>
      </c>
      <c r="N24" s="3">
        <v>0</v>
      </c>
      <c r="O24" s="15">
        <v>1680</v>
      </c>
      <c r="P24" s="15">
        <v>1454.5454545454545</v>
      </c>
      <c r="Q24" s="14">
        <v>20</v>
      </c>
    </row>
    <row r="25" spans="1:17" ht="12.75">
      <c r="A25" s="3" t="str">
        <f t="shared" si="3"/>
        <v>walthamd</v>
      </c>
      <c r="B25" s="3">
        <f t="shared" si="4"/>
        <v>21</v>
      </c>
      <c r="C25" s="3" t="str">
        <f>IF(ISERROR(VLOOKUP(A25,Race2!$A$5:$C$64,3,FALSE)),IF(ISERROR(VLOOKUP(A25,Race1!$A$5:$C$64,3,FALSE)),"Race 3 only","Race 1 &amp; 3"),IF(VLOOKUP(A25,Race2!$A$5:$C$64,3,FALSE)="Race 1 &amp; 2","Race 1, 2 &amp; 3","Race 2 &amp; 3"))</f>
        <v>Race 3 only</v>
      </c>
      <c r="D25" s="9" t="str">
        <f t="shared" si="2"/>
        <v>Yes</v>
      </c>
      <c r="E25" s="3" t="s">
        <v>87</v>
      </c>
      <c r="F25" s="3" t="s">
        <v>141</v>
      </c>
      <c r="G25" s="14" t="s">
        <v>142</v>
      </c>
      <c r="H25" s="14">
        <v>0</v>
      </c>
      <c r="I25" s="3" t="s">
        <v>72</v>
      </c>
      <c r="J25" s="3">
        <v>480</v>
      </c>
      <c r="K25" s="14" t="s">
        <v>73</v>
      </c>
      <c r="L25" s="14">
        <v>1173</v>
      </c>
      <c r="M25" s="3">
        <v>28</v>
      </c>
      <c r="N25" s="3">
        <v>29</v>
      </c>
      <c r="O25" s="15">
        <v>1709</v>
      </c>
      <c r="P25" s="15">
        <v>1456.9479965899404</v>
      </c>
      <c r="Q25" s="14">
        <v>21</v>
      </c>
    </row>
    <row r="26" spans="1:17" ht="12.75">
      <c r="A26" s="3" t="str">
        <f t="shared" si="3"/>
        <v>archerd</v>
      </c>
      <c r="B26" s="3">
        <f t="shared" si="4"/>
        <v>22</v>
      </c>
      <c r="C26" s="3" t="str">
        <f>IF(ISERROR(VLOOKUP(A26,Race2!$A$5:$C$64,3,FALSE)),IF(ISERROR(VLOOKUP(A26,Race1!$A$5:$C$64,3,FALSE)),"Race 3 only","Race 1 &amp; 3"),IF(VLOOKUP(A26,Race2!$A$5:$C$64,3,FALSE)="Race 1 &amp; 2","Race 1, 2 &amp; 3","Race 2 &amp; 3"))</f>
        <v>Race 1, 2 &amp; 3</v>
      </c>
      <c r="D26" s="9" t="str">
        <f t="shared" si="2"/>
        <v>No</v>
      </c>
      <c r="E26" s="3" t="s">
        <v>87</v>
      </c>
      <c r="F26" s="3" t="s">
        <v>126</v>
      </c>
      <c r="G26" s="14" t="s">
        <v>127</v>
      </c>
      <c r="H26" s="14">
        <v>0</v>
      </c>
      <c r="I26" s="3" t="s">
        <v>66</v>
      </c>
      <c r="J26" s="3">
        <v>948</v>
      </c>
      <c r="K26" s="14" t="s">
        <v>54</v>
      </c>
      <c r="L26" s="14">
        <v>1059</v>
      </c>
      <c r="M26" s="3">
        <v>26</v>
      </c>
      <c r="N26" s="3">
        <v>18</v>
      </c>
      <c r="O26" s="15">
        <v>1578</v>
      </c>
      <c r="P26" s="15">
        <v>1490.084985835694</v>
      </c>
      <c r="Q26" s="14">
        <v>22</v>
      </c>
    </row>
    <row r="27" spans="1:17" ht="12.75">
      <c r="A27" s="3" t="str">
        <f t="shared" si="3"/>
        <v>edmondsc</v>
      </c>
      <c r="B27" s="3">
        <f t="shared" si="4"/>
        <v>23</v>
      </c>
      <c r="C27" s="3" t="str">
        <f>IF(ISERROR(VLOOKUP(A27,Race2!$A$5:$C$64,3,FALSE)),IF(ISERROR(VLOOKUP(A27,Race1!$A$5:$C$64,3,FALSE)),"Race 3 only","Race 1 &amp; 3"),IF(VLOOKUP(A27,Race2!$A$5:$C$64,3,FALSE)="Race 1 &amp; 2","Race 1, 2 &amp; 3","Race 2 &amp; 3"))</f>
        <v>Race 1, 2 &amp; 3</v>
      </c>
      <c r="D27" s="9" t="str">
        <f t="shared" si="2"/>
        <v>No</v>
      </c>
      <c r="E27" s="3" t="s">
        <v>84</v>
      </c>
      <c r="F27" s="3" t="s">
        <v>135</v>
      </c>
      <c r="G27" s="14" t="s">
        <v>136</v>
      </c>
      <c r="H27" s="14">
        <v>0</v>
      </c>
      <c r="I27" s="3">
        <v>505</v>
      </c>
      <c r="J27" s="3">
        <v>5541</v>
      </c>
      <c r="K27" s="14">
        <v>505</v>
      </c>
      <c r="L27" s="14">
        <v>902</v>
      </c>
      <c r="M27" s="3">
        <v>24</v>
      </c>
      <c r="N27" s="3">
        <v>8</v>
      </c>
      <c r="O27" s="15">
        <v>1448</v>
      </c>
      <c r="P27" s="15">
        <v>1605.321507760532</v>
      </c>
      <c r="Q27" s="14">
        <v>23</v>
      </c>
    </row>
    <row r="28" spans="1:17" ht="12.75">
      <c r="A28" s="3" t="str">
        <f t="shared" si="3"/>
        <v>campion-byep</v>
      </c>
      <c r="B28" s="3">
        <f t="shared" si="4"/>
        <v>24</v>
      </c>
      <c r="C28" s="3" t="str">
        <f>IF(ISERROR(VLOOKUP(A28,Race2!$A$5:$C$64,3,FALSE)),IF(ISERROR(VLOOKUP(A28,Race1!$A$5:$C$64,3,FALSE)),"Race 3 only","Race 1 &amp; 3"),IF(VLOOKUP(A28,Race2!$A$5:$C$64,3,FALSE)="Race 1 &amp; 2","Race 1, 2 &amp; 3","Race 2 &amp; 3"))</f>
        <v>Race 1, 2 &amp; 3</v>
      </c>
      <c r="D28" s="9" t="str">
        <f t="shared" si="2"/>
        <v>No</v>
      </c>
      <c r="E28" s="3" t="s">
        <v>128</v>
      </c>
      <c r="F28" s="3" t="s">
        <v>129</v>
      </c>
      <c r="G28" s="14" t="s">
        <v>130</v>
      </c>
      <c r="H28" s="14">
        <v>0</v>
      </c>
      <c r="I28" s="3" t="s">
        <v>104</v>
      </c>
      <c r="J28" s="3">
        <v>805</v>
      </c>
      <c r="K28" s="14" t="s">
        <v>105</v>
      </c>
      <c r="L28" s="14">
        <v>1043</v>
      </c>
      <c r="M28" s="3">
        <v>28</v>
      </c>
      <c r="N28" s="3">
        <v>8</v>
      </c>
      <c r="O28" s="15">
        <v>1688</v>
      </c>
      <c r="P28" s="15">
        <v>1618.4084372003836</v>
      </c>
      <c r="Q28" s="14">
        <v>24</v>
      </c>
    </row>
    <row r="29" spans="1:17" ht="12.75">
      <c r="A29" s="3" t="str">
        <f t="shared" si="3"/>
        <v>joyesp</v>
      </c>
      <c r="B29" s="3">
        <f t="shared" si="4"/>
        <v>30</v>
      </c>
      <c r="C29" s="3" t="str">
        <f>IF(ISERROR(VLOOKUP(A29,Race2!$A$5:$C$64,3,FALSE)),IF(ISERROR(VLOOKUP(A29,Race1!$A$5:$C$64,3,FALSE)),"Race 3 only","Race 1 &amp; 3"),IF(VLOOKUP(A29,Race2!$A$5:$C$64,3,FALSE)="Race 1 &amp; 2","Race 1, 2 &amp; 3","Race 2 &amp; 3"))</f>
        <v>Race 1, 2 &amp; 3</v>
      </c>
      <c r="D29" s="9" t="str">
        <f t="shared" si="2"/>
        <v>No</v>
      </c>
      <c r="E29" s="3" t="s">
        <v>128</v>
      </c>
      <c r="F29" s="3" t="s">
        <v>131</v>
      </c>
      <c r="G29" s="14" t="s">
        <v>132</v>
      </c>
      <c r="H29" s="14">
        <v>0</v>
      </c>
      <c r="I29" s="3" t="s">
        <v>72</v>
      </c>
      <c r="J29" s="3">
        <v>581</v>
      </c>
      <c r="K29" s="14" t="s">
        <v>73</v>
      </c>
      <c r="L29" s="14">
        <v>1173</v>
      </c>
      <c r="M29" s="3" t="s">
        <v>133</v>
      </c>
      <c r="N29" s="3"/>
      <c r="O29" s="15" t="s">
        <v>134</v>
      </c>
      <c r="P29" s="15" t="s">
        <v>134</v>
      </c>
      <c r="Q29" s="14">
        <v>30</v>
      </c>
    </row>
    <row r="30" spans="1:17" ht="12.75">
      <c r="A30" s="3" t="str">
        <f t="shared" si="3"/>
        <v>clarket</v>
      </c>
      <c r="B30" s="3">
        <f t="shared" si="4"/>
        <v>30</v>
      </c>
      <c r="C30" s="3" t="str">
        <f>IF(ISERROR(VLOOKUP(A30,Race2!$A$5:$C$64,3,FALSE)),IF(ISERROR(VLOOKUP(A30,Race1!$A$5:$C$64,3,FALSE)),"Race 3 only","Race 1 &amp; 3"),IF(VLOOKUP(A30,Race2!$A$5:$C$64,3,FALSE)="Race 1 &amp; 2","Race 1, 2 &amp; 3","Race 2 &amp; 3"))</f>
        <v>Race 1, 2 &amp; 3</v>
      </c>
      <c r="D30" s="9" t="str">
        <f t="shared" si="2"/>
        <v>No</v>
      </c>
      <c r="E30" s="3" t="s">
        <v>59</v>
      </c>
      <c r="F30" s="3" t="s">
        <v>102</v>
      </c>
      <c r="G30" s="14" t="s">
        <v>103</v>
      </c>
      <c r="H30" s="14">
        <v>0</v>
      </c>
      <c r="I30" s="3" t="s">
        <v>104</v>
      </c>
      <c r="J30" s="3">
        <v>788</v>
      </c>
      <c r="K30" s="14" t="s">
        <v>105</v>
      </c>
      <c r="L30" s="14">
        <v>1043</v>
      </c>
      <c r="M30" s="3" t="s">
        <v>133</v>
      </c>
      <c r="N30" s="3"/>
      <c r="O30" s="15" t="s">
        <v>134</v>
      </c>
      <c r="P30" s="15" t="s">
        <v>134</v>
      </c>
      <c r="Q30" s="14">
        <v>30</v>
      </c>
    </row>
    <row r="31" spans="1:17" ht="12.75">
      <c r="A31" s="3" t="str">
        <f t="shared" si="3"/>
        <v>wilsonj</v>
      </c>
      <c r="B31" s="3">
        <f t="shared" si="4"/>
        <v>30</v>
      </c>
      <c r="C31" s="3" t="str">
        <f>IF(ISERROR(VLOOKUP(A31,Race2!$A$5:$C$64,3,FALSE)),IF(ISERROR(VLOOKUP(A31,Race1!$A$5:$C$64,3,FALSE)),"Race 3 only","Race 1 &amp; 3"),IF(VLOOKUP(A31,Race2!$A$5:$C$64,3,FALSE)="Race 1 &amp; 2","Race 1, 2 &amp; 3","Race 2 &amp; 3"))</f>
        <v>Race 1, 2 &amp; 3</v>
      </c>
      <c r="D31" s="9" t="str">
        <f t="shared" si="2"/>
        <v>No</v>
      </c>
      <c r="E31" s="3" t="s">
        <v>81</v>
      </c>
      <c r="F31" s="3" t="s">
        <v>82</v>
      </c>
      <c r="G31" s="14" t="s">
        <v>83</v>
      </c>
      <c r="H31" s="14">
        <v>0</v>
      </c>
      <c r="I31" s="3" t="s">
        <v>62</v>
      </c>
      <c r="J31" s="3">
        <v>4416</v>
      </c>
      <c r="K31" s="14" t="s">
        <v>58</v>
      </c>
      <c r="L31" s="14">
        <v>1155</v>
      </c>
      <c r="M31" s="3" t="s">
        <v>143</v>
      </c>
      <c r="N31" s="3"/>
      <c r="O31" s="15" t="s">
        <v>134</v>
      </c>
      <c r="P31" s="15" t="s">
        <v>134</v>
      </c>
      <c r="Q31" s="14">
        <v>30</v>
      </c>
    </row>
    <row r="32" spans="1:17" ht="12.75">
      <c r="A32" s="3" t="str">
        <f t="shared" si="3"/>
        <v>huckinc</v>
      </c>
      <c r="B32" s="3">
        <f t="shared" si="4"/>
        <v>30</v>
      </c>
      <c r="C32" s="3" t="str">
        <f>IF(ISERROR(VLOOKUP(A32,Race2!$A$5:$C$64,3,FALSE)),IF(ISERROR(VLOOKUP(A32,Race1!$A$5:$C$64,3,FALSE)),"Race 3 only","Race 1 &amp; 3"),IF(VLOOKUP(A32,Race2!$A$5:$C$64,3,FALSE)="Race 1 &amp; 2","Race 1, 2 &amp; 3","Race 2 &amp; 3"))</f>
        <v>Race 1, 2 &amp; 3</v>
      </c>
      <c r="D32" s="9" t="str">
        <f t="shared" si="2"/>
        <v>No</v>
      </c>
      <c r="E32" s="3" t="s">
        <v>84</v>
      </c>
      <c r="F32" s="3" t="s">
        <v>90</v>
      </c>
      <c r="G32" s="14" t="s">
        <v>91</v>
      </c>
      <c r="H32" s="14">
        <v>0</v>
      </c>
      <c r="I32" s="3" t="s">
        <v>92</v>
      </c>
      <c r="J32" s="3">
        <v>103</v>
      </c>
      <c r="K32" s="14" t="s">
        <v>93</v>
      </c>
      <c r="L32" s="14">
        <v>1144</v>
      </c>
      <c r="M32" s="3" t="s">
        <v>133</v>
      </c>
      <c r="N32" s="3"/>
      <c r="O32" s="15" t="s">
        <v>134</v>
      </c>
      <c r="P32" s="15" t="s">
        <v>134</v>
      </c>
      <c r="Q32" s="14">
        <v>30</v>
      </c>
    </row>
    <row r="33" spans="1:17" ht="12.75">
      <c r="A33" s="3" t="str">
        <f t="shared" si="3"/>
        <v>taylorn</v>
      </c>
      <c r="B33" s="3">
        <f t="shared" si="4"/>
        <v>30</v>
      </c>
      <c r="C33" s="3" t="str">
        <f>IF(ISERROR(VLOOKUP(A33,Race2!$A$5:$C$64,3,FALSE)),IF(ISERROR(VLOOKUP(A33,Race1!$A$5:$C$64,3,FALSE)),"Race 3 only","Race 1 &amp; 3"),IF(VLOOKUP(A33,Race2!$A$5:$C$64,3,FALSE)="Race 1 &amp; 2","Race 1, 2 &amp; 3","Race 2 &amp; 3"))</f>
        <v>Race 3 only</v>
      </c>
      <c r="D33" s="9" t="str">
        <f t="shared" si="2"/>
        <v>Yes</v>
      </c>
      <c r="E33" s="3" t="s">
        <v>144</v>
      </c>
      <c r="F33" s="3" t="s">
        <v>145</v>
      </c>
      <c r="G33" s="14" t="s">
        <v>146</v>
      </c>
      <c r="H33" s="14">
        <v>0</v>
      </c>
      <c r="I33" s="3" t="s">
        <v>76</v>
      </c>
      <c r="J33" s="3">
        <v>123640</v>
      </c>
      <c r="K33" s="14" t="s">
        <v>77</v>
      </c>
      <c r="L33" s="14">
        <v>1078</v>
      </c>
      <c r="M33" s="3" t="s">
        <v>143</v>
      </c>
      <c r="N33" s="3"/>
      <c r="O33" s="15" t="s">
        <v>134</v>
      </c>
      <c r="P33" s="15" t="s">
        <v>134</v>
      </c>
      <c r="Q33" s="14">
        <v>30</v>
      </c>
    </row>
    <row r="34" spans="1:17" ht="12.75">
      <c r="A34" s="3">
        <f t="shared" si="3"/>
      </c>
      <c r="B34" s="3">
        <f t="shared" si="4"/>
        <v>0</v>
      </c>
      <c r="C34" s="3" t="str">
        <f>IF(ISERROR(VLOOKUP(A34,Race2!$A$5:$C$64,3,FALSE)),IF(ISERROR(VLOOKUP(A34,Race1!$A$5:$C$64,3,FALSE)),"Race 3 only","Race 1 &amp; 3"),IF(VLOOKUP(A34,Race2!$A$5:$C$64,3,FALSE)="Race 1 &amp; 2","Race 1, 2 &amp; 3","Race 2 &amp; 3"))</f>
        <v>Race 1, 2 &amp; 3</v>
      </c>
      <c r="D34" s="9">
        <f t="shared" si="2"/>
      </c>
      <c r="E34" s="3"/>
      <c r="F34" s="3"/>
      <c r="G34" s="14"/>
      <c r="H34" s="14"/>
      <c r="I34" s="3"/>
      <c r="J34" s="3"/>
      <c r="K34" s="14"/>
      <c r="L34" s="14"/>
      <c r="M34" s="3"/>
      <c r="N34" s="3"/>
      <c r="O34" s="15"/>
      <c r="P34" s="15"/>
      <c r="Q34" s="14"/>
    </row>
    <row r="35" spans="1:17" ht="12.75">
      <c r="A35" s="3">
        <f t="shared" si="3"/>
      </c>
      <c r="B35" s="3">
        <f t="shared" si="4"/>
        <v>0</v>
      </c>
      <c r="C35" s="3" t="str">
        <f>IF(ISERROR(VLOOKUP(A35,Race2!$A$5:$C$64,3,FALSE)),IF(ISERROR(VLOOKUP(A35,Race1!$A$5:$C$64,3,FALSE)),"Race 3 only","Race 1 &amp; 3"),IF(VLOOKUP(A35,Race2!$A$5:$C$64,3,FALSE)="Race 1 &amp; 2","Race 1, 2 &amp; 3","Race 2 &amp; 3"))</f>
        <v>Race 1, 2 &amp; 3</v>
      </c>
      <c r="D35" s="9">
        <f t="shared" si="2"/>
      </c>
      <c r="E35" s="3"/>
      <c r="F35" s="3"/>
      <c r="G35" s="14"/>
      <c r="H35" s="14"/>
      <c r="I35" s="3"/>
      <c r="J35" s="3"/>
      <c r="K35" s="14"/>
      <c r="L35" s="14"/>
      <c r="M35" s="3"/>
      <c r="N35" s="3"/>
      <c r="O35" s="15"/>
      <c r="P35" s="15"/>
      <c r="Q35" s="14"/>
    </row>
    <row r="36" spans="1:17" ht="12.75">
      <c r="A36" s="3">
        <f t="shared" si="3"/>
      </c>
      <c r="B36" s="3">
        <f t="shared" si="4"/>
        <v>0</v>
      </c>
      <c r="C36" s="3" t="str">
        <f>IF(ISERROR(VLOOKUP(A36,Race2!$A$5:$C$64,3,FALSE)),IF(ISERROR(VLOOKUP(A36,Race1!$A$5:$C$64,3,FALSE)),"Race 3 only","Race 1 &amp; 3"),IF(VLOOKUP(A36,Race2!$A$5:$C$64,3,FALSE)="Race 1 &amp; 2","Race 1, 2 &amp; 3","Race 2 &amp; 3"))</f>
        <v>Race 1, 2 &amp; 3</v>
      </c>
      <c r="D36" s="9">
        <f t="shared" si="2"/>
      </c>
      <c r="E36" s="3"/>
      <c r="F36" s="3"/>
      <c r="G36" s="14"/>
      <c r="H36" s="14"/>
      <c r="I36" s="3"/>
      <c r="J36" s="3"/>
      <c r="K36" s="14"/>
      <c r="L36" s="14"/>
      <c r="M36" s="3"/>
      <c r="N36" s="3"/>
      <c r="O36" s="15"/>
      <c r="P36" s="15"/>
      <c r="Q36" s="14"/>
    </row>
    <row r="37" spans="1:17" ht="12.75">
      <c r="A37" s="3">
        <f t="shared" si="3"/>
      </c>
      <c r="B37" s="3">
        <f t="shared" si="4"/>
        <v>0</v>
      </c>
      <c r="C37" s="3" t="str">
        <f>IF(ISERROR(VLOOKUP(A37,Race2!$A$5:$C$64,3,FALSE)),IF(ISERROR(VLOOKUP(A37,Race1!$A$5:$C$64,3,FALSE)),"Race 3 only","Race 1 &amp; 3"),IF(VLOOKUP(A37,Race2!$A$5:$C$64,3,FALSE)="Race 1 &amp; 2","Race 1, 2 &amp; 3","Race 2 &amp; 3"))</f>
        <v>Race 1, 2 &amp; 3</v>
      </c>
      <c r="D37" s="9">
        <f t="shared" si="2"/>
      </c>
      <c r="E37" s="3"/>
      <c r="F37" s="3"/>
      <c r="G37" s="14"/>
      <c r="H37" s="14"/>
      <c r="I37" s="3"/>
      <c r="J37" s="3"/>
      <c r="K37" s="14"/>
      <c r="L37" s="14"/>
      <c r="M37" s="3"/>
      <c r="N37" s="3"/>
      <c r="O37" s="15"/>
      <c r="P37" s="15"/>
      <c r="Q37" s="14"/>
    </row>
    <row r="38" spans="1:17" ht="12.75">
      <c r="A38" s="3">
        <f t="shared" si="3"/>
      </c>
      <c r="B38" s="3">
        <f t="shared" si="4"/>
        <v>0</v>
      </c>
      <c r="C38" s="3" t="str">
        <f>IF(ISERROR(VLOOKUP(A38,Race2!$A$5:$C$64,3,FALSE)),IF(ISERROR(VLOOKUP(A38,Race1!$A$5:$C$64,3,FALSE)),"Race 3 only","Race 1 &amp; 3"),IF(VLOOKUP(A38,Race2!$A$5:$C$64,3,FALSE)="Race 1 &amp; 2","Race 1, 2 &amp; 3","Race 2 &amp; 3"))</f>
        <v>Race 1, 2 &amp; 3</v>
      </c>
      <c r="D38" s="9">
        <f t="shared" si="2"/>
      </c>
      <c r="E38" s="3"/>
      <c r="F38" s="3"/>
      <c r="G38" s="14"/>
      <c r="H38" s="14"/>
      <c r="I38" s="3"/>
      <c r="J38" s="3"/>
      <c r="K38" s="14"/>
      <c r="L38" s="14"/>
      <c r="M38" s="3"/>
      <c r="N38" s="3"/>
      <c r="O38" s="15"/>
      <c r="P38" s="15"/>
      <c r="Q38" s="14"/>
    </row>
    <row r="39" spans="1:17" ht="12.75">
      <c r="A39" s="3">
        <f t="shared" si="3"/>
      </c>
      <c r="B39" s="3">
        <f t="shared" si="4"/>
        <v>0</v>
      </c>
      <c r="C39" s="3" t="str">
        <f>IF(ISERROR(VLOOKUP(A39,Race2!$A$5:$C$64,3,FALSE)),IF(ISERROR(VLOOKUP(A39,Race1!$A$5:$C$64,3,FALSE)),"Race 3 only","Race 1 &amp; 3"),IF(VLOOKUP(A39,Race2!$A$5:$C$64,3,FALSE)="Race 1 &amp; 2","Race 1, 2 &amp; 3","Race 2 &amp; 3"))</f>
        <v>Race 1, 2 &amp; 3</v>
      </c>
      <c r="D39" s="9">
        <f t="shared" si="2"/>
      </c>
      <c r="E39" s="3"/>
      <c r="F39" s="3"/>
      <c r="G39" s="14"/>
      <c r="H39" s="14"/>
      <c r="I39" s="3"/>
      <c r="J39" s="3"/>
      <c r="K39" s="14"/>
      <c r="L39" s="14"/>
      <c r="M39" s="3"/>
      <c r="N39" s="3"/>
      <c r="O39" s="15"/>
      <c r="P39" s="15"/>
      <c r="Q39" s="14"/>
    </row>
    <row r="40" spans="1:17" ht="12.75">
      <c r="A40" s="3">
        <f t="shared" si="3"/>
      </c>
      <c r="B40" s="3">
        <f t="shared" si="4"/>
        <v>0</v>
      </c>
      <c r="C40" s="3" t="str">
        <f>IF(ISERROR(VLOOKUP(A40,Race2!$A$5:$C$64,3,FALSE)),IF(ISERROR(VLOOKUP(A40,Race1!$A$5:$C$64,3,FALSE)),"Race 3 only","Race 1 &amp; 3"),IF(VLOOKUP(A40,Race2!$A$5:$C$64,3,FALSE)="Race 1 &amp; 2","Race 1, 2 &amp; 3","Race 2 &amp; 3"))</f>
        <v>Race 1, 2 &amp; 3</v>
      </c>
      <c r="D40" s="9">
        <f t="shared" si="2"/>
      </c>
      <c r="E40" s="3"/>
      <c r="F40" s="3"/>
      <c r="G40" s="14"/>
      <c r="H40" s="14"/>
      <c r="I40" s="3"/>
      <c r="J40" s="3"/>
      <c r="K40" s="14"/>
      <c r="L40" s="14"/>
      <c r="M40" s="3"/>
      <c r="N40" s="3"/>
      <c r="O40" s="15"/>
      <c r="P40" s="15"/>
      <c r="Q40" s="14"/>
    </row>
    <row r="41" spans="1:17" ht="12.75">
      <c r="A41" s="3">
        <f t="shared" si="3"/>
      </c>
      <c r="B41" s="3">
        <f t="shared" si="4"/>
        <v>0</v>
      </c>
      <c r="C41" s="3" t="str">
        <f>IF(ISERROR(VLOOKUP(A41,Race2!$A$5:$C$64,3,FALSE)),IF(ISERROR(VLOOKUP(A41,Race1!$A$5:$C$64,3,FALSE)),"Race 3 only","Race 1 &amp; 3"),IF(VLOOKUP(A41,Race2!$A$5:$C$64,3,FALSE)="Race 1 &amp; 2","Race 1, 2 &amp; 3","Race 2 &amp; 3"))</f>
        <v>Race 1, 2 &amp; 3</v>
      </c>
      <c r="D41" s="9">
        <f t="shared" si="2"/>
      </c>
      <c r="E41" s="3"/>
      <c r="F41" s="3"/>
      <c r="G41" s="14"/>
      <c r="H41" s="14"/>
      <c r="I41" s="3"/>
      <c r="J41" s="3"/>
      <c r="K41" s="14"/>
      <c r="L41" s="14"/>
      <c r="M41" s="3"/>
      <c r="N41" s="3"/>
      <c r="O41" s="15"/>
      <c r="P41" s="15"/>
      <c r="Q41" s="14"/>
    </row>
    <row r="42" spans="1:17" ht="12.75">
      <c r="A42" s="3">
        <f t="shared" si="3"/>
      </c>
      <c r="B42" s="3">
        <f t="shared" si="4"/>
        <v>0</v>
      </c>
      <c r="C42" s="3" t="str">
        <f>IF(ISERROR(VLOOKUP(A42,Race2!$A$5:$C$64,3,FALSE)),IF(ISERROR(VLOOKUP(A42,Race1!$A$5:$C$64,3,FALSE)),"Race 3 only","Race 1 &amp; 3"),IF(VLOOKUP(A42,Race2!$A$5:$C$64,3,FALSE)="Race 1 &amp; 2","Race 1, 2 &amp; 3","Race 2 &amp; 3"))</f>
        <v>Race 1, 2 &amp; 3</v>
      </c>
      <c r="D42" s="9">
        <f t="shared" si="2"/>
      </c>
      <c r="E42" s="3"/>
      <c r="F42" s="3"/>
      <c r="G42" s="14"/>
      <c r="H42" s="14"/>
      <c r="I42" s="3"/>
      <c r="J42" s="3"/>
      <c r="K42" s="14"/>
      <c r="L42" s="14"/>
      <c r="M42" s="3"/>
      <c r="N42" s="3"/>
      <c r="O42" s="15"/>
      <c r="P42" s="15"/>
      <c r="Q42" s="14"/>
    </row>
    <row r="43" spans="1:17" ht="12.75">
      <c r="A43" s="3">
        <f t="shared" si="3"/>
      </c>
      <c r="B43" s="3">
        <f t="shared" si="4"/>
        <v>0</v>
      </c>
      <c r="C43" s="3" t="str">
        <f>IF(ISERROR(VLOOKUP(A43,Race2!$A$5:$C$64,3,FALSE)),IF(ISERROR(VLOOKUP(A43,Race1!$A$5:$C$64,3,FALSE)),"Race 3 only","Race 1 &amp; 3"),IF(VLOOKUP(A43,Race2!$A$5:$C$64,3,FALSE)="Race 1 &amp; 2","Race 1, 2 &amp; 3","Race 2 &amp; 3"))</f>
        <v>Race 1, 2 &amp; 3</v>
      </c>
      <c r="D43" s="9">
        <f t="shared" si="2"/>
      </c>
      <c r="E43" s="3"/>
      <c r="F43" s="3"/>
      <c r="G43" s="14"/>
      <c r="H43" s="14"/>
      <c r="I43" s="3"/>
      <c r="J43" s="3"/>
      <c r="K43" s="14"/>
      <c r="L43" s="14"/>
      <c r="M43" s="3"/>
      <c r="N43" s="3"/>
      <c r="O43" s="15"/>
      <c r="P43" s="15"/>
      <c r="Q43" s="14"/>
    </row>
    <row r="44" spans="1:17" ht="12.75">
      <c r="A44" s="3">
        <f t="shared" si="3"/>
      </c>
      <c r="B44" s="3">
        <f t="shared" si="4"/>
        <v>0</v>
      </c>
      <c r="C44" s="3" t="str">
        <f>IF(ISERROR(VLOOKUP(A44,Race2!$A$5:$C$64,3,FALSE)),IF(ISERROR(VLOOKUP(A44,Race1!$A$5:$C$64,3,FALSE)),"Race 3 only","Race 1 &amp; 3"),IF(VLOOKUP(A44,Race2!$A$5:$C$64,3,FALSE)="Race 1 &amp; 2","Race 1, 2 &amp; 3","Race 2 &amp; 3"))</f>
        <v>Race 1, 2 &amp; 3</v>
      </c>
      <c r="D44" s="9">
        <f t="shared" si="2"/>
      </c>
      <c r="E44" s="3"/>
      <c r="F44" s="3"/>
      <c r="G44" s="14"/>
      <c r="H44" s="14"/>
      <c r="I44" s="3"/>
      <c r="J44" s="3"/>
      <c r="K44" s="14"/>
      <c r="L44" s="14"/>
      <c r="M44" s="3"/>
      <c r="N44" s="3"/>
      <c r="O44" s="15"/>
      <c r="P44" s="15"/>
      <c r="Q44" s="14"/>
    </row>
    <row r="45" spans="1:17" ht="12.75">
      <c r="A45" s="3">
        <f>CONCATENATE(F45,E45)</f>
      </c>
      <c r="B45" s="3">
        <f>Q45</f>
        <v>0</v>
      </c>
      <c r="C45" s="3" t="str">
        <f>IF(ISERROR(VLOOKUP(A45,Race2!$A$5:$C$64,3,FALSE)),IF(ISERROR(VLOOKUP(A45,Race1!$A$5:$C$64,3,FALSE)),"Race 3 only","Race 1 &amp; 3"),IF(VLOOKUP(A45,Race2!$A$5:$C$64,3,FALSE)="Race 1 &amp; 2","Race 1, 2 &amp; 3","Race 2 &amp; 3"))</f>
        <v>Race 1, 2 &amp; 3</v>
      </c>
      <c r="D45" s="9">
        <f>IF(A45="","",IF(C45="Race 3 only","Yes","No"))</f>
      </c>
      <c r="E45" s="3"/>
      <c r="F45" s="3"/>
      <c r="G45" s="14"/>
      <c r="H45" s="14"/>
      <c r="I45" s="3"/>
      <c r="J45" s="3"/>
      <c r="K45" s="14"/>
      <c r="L45" s="14"/>
      <c r="M45" s="3"/>
      <c r="N45" s="3"/>
      <c r="O45" s="15"/>
      <c r="P45" s="15"/>
      <c r="Q45" s="14"/>
    </row>
    <row r="46" spans="1:17" ht="12.75">
      <c r="A46" s="3">
        <f>CONCATENATE(F46,E46)</f>
      </c>
      <c r="B46" s="3">
        <f>Q46</f>
        <v>0</v>
      </c>
      <c r="C46" s="3" t="str">
        <f>IF(ISERROR(VLOOKUP(A46,Race2!$A$5:$C$64,3,FALSE)),IF(ISERROR(VLOOKUP(A46,Race1!$A$5:$C$64,3,FALSE)),"Race 3 only","Race 1 &amp; 3"),IF(VLOOKUP(A46,Race2!$A$5:$C$64,3,FALSE)="Race 1 &amp; 2","Race 1, 2 &amp; 3","Race 2 &amp; 3"))</f>
        <v>Race 1, 2 &amp; 3</v>
      </c>
      <c r="D46" s="9">
        <f>IF(A46="","",IF(C46="Race 3 only","Yes","No"))</f>
      </c>
      <c r="E46" s="3"/>
      <c r="F46" s="3"/>
      <c r="G46" s="14"/>
      <c r="H46" s="14"/>
      <c r="I46" s="3"/>
      <c r="J46" s="3"/>
      <c r="K46" s="14"/>
      <c r="L46" s="14"/>
      <c r="M46" s="3"/>
      <c r="N46" s="3"/>
      <c r="O46" s="15"/>
      <c r="P46" s="15"/>
      <c r="Q46" s="14"/>
    </row>
    <row r="47" spans="1:17" ht="12.75">
      <c r="A47" s="3">
        <f aca="true" t="shared" si="5" ref="A47:A64">CONCATENATE(F47,E47)</f>
      </c>
      <c r="B47" s="3">
        <f aca="true" t="shared" si="6" ref="B47:B64">Q47</f>
        <v>0</v>
      </c>
      <c r="C47" s="3" t="str">
        <f>IF(ISERROR(VLOOKUP(A47,Race2!$A$5:$C$64,3,FALSE)),IF(ISERROR(VLOOKUP(A47,Race1!$A$5:$C$64,3,FALSE)),"Race 3 only","Race 1 &amp; 3"),IF(VLOOKUP(A47,Race2!$A$5:$C$64,3,FALSE)="Race 1 &amp; 2","Race 1, 2 &amp; 3","Race 2 &amp; 3"))</f>
        <v>Race 1, 2 &amp; 3</v>
      </c>
      <c r="D47" s="9">
        <f aca="true" t="shared" si="7" ref="D47:D64">IF(A47="","",IF(C47="Race 3 only","Yes","No"))</f>
      </c>
      <c r="E47" s="3"/>
      <c r="F47" s="3"/>
      <c r="G47" s="14"/>
      <c r="H47" s="14"/>
      <c r="I47" s="3"/>
      <c r="J47" s="3"/>
      <c r="K47" s="14"/>
      <c r="L47" s="14"/>
      <c r="M47" s="3"/>
      <c r="N47" s="3"/>
      <c r="O47" s="15"/>
      <c r="P47" s="15"/>
      <c r="Q47" s="14"/>
    </row>
    <row r="48" spans="1:17" ht="12.75">
      <c r="A48" s="3">
        <f t="shared" si="5"/>
      </c>
      <c r="B48" s="3">
        <f t="shared" si="6"/>
        <v>0</v>
      </c>
      <c r="C48" s="3" t="str">
        <f>IF(ISERROR(VLOOKUP(A48,Race2!$A$5:$C$64,3,FALSE)),IF(ISERROR(VLOOKUP(A48,Race1!$A$5:$C$64,3,FALSE)),"Race 3 only","Race 1 &amp; 3"),IF(VLOOKUP(A48,Race2!$A$5:$C$64,3,FALSE)="Race 1 &amp; 2","Race 1, 2 &amp; 3","Race 2 &amp; 3"))</f>
        <v>Race 1, 2 &amp; 3</v>
      </c>
      <c r="D48" s="9">
        <f t="shared" si="7"/>
      </c>
      <c r="E48" s="3"/>
      <c r="F48" s="3"/>
      <c r="G48" s="14"/>
      <c r="H48" s="14"/>
      <c r="I48" s="3"/>
      <c r="J48" s="3"/>
      <c r="K48" s="14"/>
      <c r="L48" s="14"/>
      <c r="M48" s="3"/>
      <c r="N48" s="3"/>
      <c r="O48" s="15"/>
      <c r="P48" s="15"/>
      <c r="Q48" s="14"/>
    </row>
    <row r="49" spans="1:17" ht="12.75">
      <c r="A49" s="3">
        <f t="shared" si="5"/>
      </c>
      <c r="B49" s="3">
        <f t="shared" si="6"/>
        <v>0</v>
      </c>
      <c r="C49" s="3" t="str">
        <f>IF(ISERROR(VLOOKUP(A49,Race2!$A$5:$C$64,3,FALSE)),IF(ISERROR(VLOOKUP(A49,Race1!$A$5:$C$64,3,FALSE)),"Race 3 only","Race 1 &amp; 3"),IF(VLOOKUP(A49,Race2!$A$5:$C$64,3,FALSE)="Race 1 &amp; 2","Race 1, 2 &amp; 3","Race 2 &amp; 3"))</f>
        <v>Race 1, 2 &amp; 3</v>
      </c>
      <c r="D49" s="9">
        <f t="shared" si="7"/>
      </c>
      <c r="E49" s="3"/>
      <c r="F49" s="3"/>
      <c r="G49" s="14"/>
      <c r="H49" s="14"/>
      <c r="I49" s="3"/>
      <c r="J49" s="3"/>
      <c r="K49" s="14"/>
      <c r="L49" s="14"/>
      <c r="M49" s="3"/>
      <c r="N49" s="3"/>
      <c r="O49" s="15"/>
      <c r="P49" s="15"/>
      <c r="Q49" s="14"/>
    </row>
    <row r="50" spans="1:17" ht="12.75">
      <c r="A50" s="3">
        <f t="shared" si="5"/>
      </c>
      <c r="B50" s="3">
        <f t="shared" si="6"/>
        <v>0</v>
      </c>
      <c r="C50" s="3" t="str">
        <f>IF(ISERROR(VLOOKUP(A50,Race2!$A$5:$C$64,3,FALSE)),IF(ISERROR(VLOOKUP(A50,Race1!$A$5:$C$64,3,FALSE)),"Race 3 only","Race 1 &amp; 3"),IF(VLOOKUP(A50,Race2!$A$5:$C$64,3,FALSE)="Race 1 &amp; 2","Race 1, 2 &amp; 3","Race 2 &amp; 3"))</f>
        <v>Race 1, 2 &amp; 3</v>
      </c>
      <c r="D50" s="9">
        <f t="shared" si="7"/>
      </c>
      <c r="E50" s="3"/>
      <c r="F50" s="3"/>
      <c r="G50" s="14"/>
      <c r="H50" s="14"/>
      <c r="I50" s="3"/>
      <c r="J50" s="3"/>
      <c r="K50" s="14"/>
      <c r="L50" s="14"/>
      <c r="M50" s="3"/>
      <c r="N50" s="3"/>
      <c r="O50" s="15"/>
      <c r="P50" s="15"/>
      <c r="Q50" s="14"/>
    </row>
    <row r="51" spans="1:17" ht="12.75">
      <c r="A51" s="3">
        <f t="shared" si="5"/>
      </c>
      <c r="B51" s="3">
        <f t="shared" si="6"/>
        <v>0</v>
      </c>
      <c r="C51" s="3" t="str">
        <f>IF(ISERROR(VLOOKUP(A51,Race2!$A$5:$C$64,3,FALSE)),IF(ISERROR(VLOOKUP(A51,Race1!$A$5:$C$64,3,FALSE)),"Race 3 only","Race 1 &amp; 3"),IF(VLOOKUP(A51,Race2!$A$5:$C$64,3,FALSE)="Race 1 &amp; 2","Race 1, 2 &amp; 3","Race 2 &amp; 3"))</f>
        <v>Race 1, 2 &amp; 3</v>
      </c>
      <c r="D51" s="9">
        <f t="shared" si="7"/>
      </c>
      <c r="E51" s="3"/>
      <c r="F51" s="3"/>
      <c r="G51" s="14"/>
      <c r="H51" s="14"/>
      <c r="I51" s="3"/>
      <c r="J51" s="3"/>
      <c r="K51" s="14"/>
      <c r="L51" s="14"/>
      <c r="M51" s="3"/>
      <c r="N51" s="3"/>
      <c r="O51" s="15"/>
      <c r="P51" s="15"/>
      <c r="Q51" s="14"/>
    </row>
    <row r="52" spans="1:17" ht="12.75">
      <c r="A52" s="3">
        <f t="shared" si="5"/>
      </c>
      <c r="B52" s="3">
        <f t="shared" si="6"/>
        <v>0</v>
      </c>
      <c r="C52" s="3" t="str">
        <f>IF(ISERROR(VLOOKUP(A52,Race2!$A$5:$C$64,3,FALSE)),IF(ISERROR(VLOOKUP(A52,Race1!$A$5:$C$64,3,FALSE)),"Race 3 only","Race 1 &amp; 3"),IF(VLOOKUP(A52,Race2!$A$5:$C$64,3,FALSE)="Race 1 &amp; 2","Race 1, 2 &amp; 3","Race 2 &amp; 3"))</f>
        <v>Race 1, 2 &amp; 3</v>
      </c>
      <c r="D52" s="9">
        <f t="shared" si="7"/>
      </c>
      <c r="E52" s="3"/>
      <c r="F52" s="3"/>
      <c r="G52" s="14"/>
      <c r="H52" s="14"/>
      <c r="I52" s="3"/>
      <c r="J52" s="3"/>
      <c r="K52" s="14"/>
      <c r="L52" s="14"/>
      <c r="M52" s="3"/>
      <c r="N52" s="3"/>
      <c r="O52" s="15"/>
      <c r="P52" s="15"/>
      <c r="Q52" s="14"/>
    </row>
    <row r="53" spans="1:17" ht="12.75">
      <c r="A53" s="3">
        <f t="shared" si="5"/>
      </c>
      <c r="B53" s="3">
        <f t="shared" si="6"/>
        <v>0</v>
      </c>
      <c r="C53" s="3" t="str">
        <f>IF(ISERROR(VLOOKUP(A53,Race2!$A$5:$C$64,3,FALSE)),IF(ISERROR(VLOOKUP(A53,Race1!$A$5:$C$64,3,FALSE)),"Race 3 only","Race 1 &amp; 3"),IF(VLOOKUP(A53,Race2!$A$5:$C$64,3,FALSE)="Race 1 &amp; 2","Race 1, 2 &amp; 3","Race 2 &amp; 3"))</f>
        <v>Race 1, 2 &amp; 3</v>
      </c>
      <c r="D53" s="9">
        <f t="shared" si="7"/>
      </c>
      <c r="E53" s="3"/>
      <c r="F53" s="3"/>
      <c r="G53" s="14"/>
      <c r="H53" s="14"/>
      <c r="I53" s="3"/>
      <c r="J53" s="3"/>
      <c r="K53" s="14"/>
      <c r="L53" s="14"/>
      <c r="M53" s="3"/>
      <c r="N53" s="3"/>
      <c r="O53" s="15"/>
      <c r="P53" s="15"/>
      <c r="Q53" s="14"/>
    </row>
    <row r="54" spans="1:17" ht="12.75">
      <c r="A54" s="3">
        <f t="shared" si="5"/>
      </c>
      <c r="B54" s="3">
        <f t="shared" si="6"/>
        <v>0</v>
      </c>
      <c r="C54" s="3" t="str">
        <f>IF(ISERROR(VLOOKUP(A54,Race2!$A$5:$C$64,3,FALSE)),IF(ISERROR(VLOOKUP(A54,Race1!$A$5:$C$64,3,FALSE)),"Race 3 only","Race 1 &amp; 3"),IF(VLOOKUP(A54,Race2!$A$5:$C$64,3,FALSE)="Race 1 &amp; 2","Race 1, 2 &amp; 3","Race 2 &amp; 3"))</f>
        <v>Race 1, 2 &amp; 3</v>
      </c>
      <c r="D54" s="9">
        <f t="shared" si="7"/>
      </c>
      <c r="E54" s="3"/>
      <c r="F54" s="3"/>
      <c r="G54" s="14"/>
      <c r="H54" s="14"/>
      <c r="I54" s="3"/>
      <c r="J54" s="3"/>
      <c r="K54" s="14"/>
      <c r="L54" s="14"/>
      <c r="M54" s="3"/>
      <c r="N54" s="3"/>
      <c r="O54" s="15"/>
      <c r="P54" s="15"/>
      <c r="Q54" s="14"/>
    </row>
    <row r="55" spans="1:17" ht="12.75">
      <c r="A55" s="3">
        <f t="shared" si="5"/>
      </c>
      <c r="B55" s="3">
        <f t="shared" si="6"/>
        <v>0</v>
      </c>
      <c r="C55" s="3" t="str">
        <f>IF(ISERROR(VLOOKUP(A55,Race2!$A$5:$C$64,3,FALSE)),IF(ISERROR(VLOOKUP(A55,Race1!$A$5:$C$64,3,FALSE)),"Race 3 only","Race 1 &amp; 3"),IF(VLOOKUP(A55,Race2!$A$5:$C$64,3,FALSE)="Race 1 &amp; 2","Race 1, 2 &amp; 3","Race 2 &amp; 3"))</f>
        <v>Race 1, 2 &amp; 3</v>
      </c>
      <c r="D55" s="9">
        <f t="shared" si="7"/>
      </c>
      <c r="E55" s="3"/>
      <c r="F55" s="3"/>
      <c r="G55" s="14"/>
      <c r="H55" s="14"/>
      <c r="I55" s="3"/>
      <c r="J55" s="3"/>
      <c r="K55" s="14"/>
      <c r="L55" s="14"/>
      <c r="M55" s="3"/>
      <c r="N55" s="3"/>
      <c r="O55" s="15"/>
      <c r="P55" s="15"/>
      <c r="Q55" s="14"/>
    </row>
    <row r="56" spans="1:17" ht="12.75">
      <c r="A56" s="3">
        <f t="shared" si="5"/>
      </c>
      <c r="B56" s="3">
        <f t="shared" si="6"/>
        <v>0</v>
      </c>
      <c r="C56" s="3" t="str">
        <f>IF(ISERROR(VLOOKUP(A56,Race2!$A$5:$C$64,3,FALSE)),IF(ISERROR(VLOOKUP(A56,Race1!$A$5:$C$64,3,FALSE)),"Race 3 only","Race 1 &amp; 3"),IF(VLOOKUP(A56,Race2!$A$5:$C$64,3,FALSE)="Race 1 &amp; 2","Race 1, 2 &amp; 3","Race 2 &amp; 3"))</f>
        <v>Race 1, 2 &amp; 3</v>
      </c>
      <c r="D56" s="9">
        <f t="shared" si="7"/>
      </c>
      <c r="E56" s="3"/>
      <c r="F56" s="3"/>
      <c r="G56" s="14"/>
      <c r="H56" s="14"/>
      <c r="I56" s="3"/>
      <c r="J56" s="3"/>
      <c r="K56" s="14"/>
      <c r="L56" s="14"/>
      <c r="M56" s="3"/>
      <c r="N56" s="3"/>
      <c r="O56" s="15"/>
      <c r="P56" s="15"/>
      <c r="Q56" s="14"/>
    </row>
    <row r="57" spans="1:17" ht="12.75">
      <c r="A57" s="3">
        <f t="shared" si="5"/>
      </c>
      <c r="B57" s="3">
        <f t="shared" si="6"/>
        <v>0</v>
      </c>
      <c r="C57" s="3" t="str">
        <f>IF(ISERROR(VLOOKUP(A57,Race2!$A$5:$C$64,3,FALSE)),IF(ISERROR(VLOOKUP(A57,Race1!$A$5:$C$64,3,FALSE)),"Race 3 only","Race 1 &amp; 3"),IF(VLOOKUP(A57,Race2!$A$5:$C$64,3,FALSE)="Race 1 &amp; 2","Race 1, 2 &amp; 3","Race 2 &amp; 3"))</f>
        <v>Race 1, 2 &amp; 3</v>
      </c>
      <c r="D57" s="9">
        <f t="shared" si="7"/>
      </c>
      <c r="E57" s="3"/>
      <c r="F57" s="3"/>
      <c r="G57" s="14"/>
      <c r="H57" s="14"/>
      <c r="I57" s="3"/>
      <c r="J57" s="3"/>
      <c r="K57" s="14"/>
      <c r="L57" s="14"/>
      <c r="M57" s="3"/>
      <c r="N57" s="3"/>
      <c r="O57" s="15"/>
      <c r="P57" s="15"/>
      <c r="Q57" s="14"/>
    </row>
    <row r="58" spans="1:17" ht="12.75">
      <c r="A58" s="3">
        <f t="shared" si="5"/>
      </c>
      <c r="B58" s="3">
        <f t="shared" si="6"/>
        <v>0</v>
      </c>
      <c r="C58" s="3" t="str">
        <f>IF(ISERROR(VLOOKUP(A58,Race2!$A$5:$C$64,3,FALSE)),IF(ISERROR(VLOOKUP(A58,Race1!$A$5:$C$64,3,FALSE)),"Race 3 only","Race 1 &amp; 3"),IF(VLOOKUP(A58,Race2!$A$5:$C$64,3,FALSE)="Race 1 &amp; 2","Race 1, 2 &amp; 3","Race 2 &amp; 3"))</f>
        <v>Race 1, 2 &amp; 3</v>
      </c>
      <c r="D58" s="9">
        <f t="shared" si="7"/>
      </c>
      <c r="E58" s="3"/>
      <c r="F58" s="3"/>
      <c r="G58" s="14"/>
      <c r="H58" s="14"/>
      <c r="I58" s="3"/>
      <c r="J58" s="3"/>
      <c r="K58" s="14"/>
      <c r="L58" s="14"/>
      <c r="M58" s="3"/>
      <c r="N58" s="3"/>
      <c r="O58" s="15"/>
      <c r="P58" s="15"/>
      <c r="Q58" s="14"/>
    </row>
    <row r="59" spans="1:17" ht="12.75">
      <c r="A59" s="3">
        <f t="shared" si="5"/>
      </c>
      <c r="B59" s="3">
        <f t="shared" si="6"/>
        <v>0</v>
      </c>
      <c r="C59" s="3" t="str">
        <f>IF(ISERROR(VLOOKUP(A59,Race2!$A$5:$C$64,3,FALSE)),IF(ISERROR(VLOOKUP(A59,Race1!$A$5:$C$64,3,FALSE)),"Race 3 only","Race 1 &amp; 3"),IF(VLOOKUP(A59,Race2!$A$5:$C$64,3,FALSE)="Race 1 &amp; 2","Race 1, 2 &amp; 3","Race 2 &amp; 3"))</f>
        <v>Race 1, 2 &amp; 3</v>
      </c>
      <c r="D59" s="9">
        <f t="shared" si="7"/>
      </c>
      <c r="E59" s="3"/>
      <c r="F59" s="3"/>
      <c r="G59" s="14"/>
      <c r="H59" s="14"/>
      <c r="I59" s="3"/>
      <c r="J59" s="3"/>
      <c r="K59" s="14"/>
      <c r="L59" s="14"/>
      <c r="M59" s="3"/>
      <c r="N59" s="3"/>
      <c r="O59" s="15"/>
      <c r="P59" s="15"/>
      <c r="Q59" s="14"/>
    </row>
    <row r="60" spans="1:17" ht="12.75">
      <c r="A60" s="3">
        <f t="shared" si="5"/>
      </c>
      <c r="B60" s="3">
        <f t="shared" si="6"/>
        <v>0</v>
      </c>
      <c r="C60" s="3" t="str">
        <f>IF(ISERROR(VLOOKUP(A60,Race2!$A$5:$C$64,3,FALSE)),IF(ISERROR(VLOOKUP(A60,Race1!$A$5:$C$64,3,FALSE)),"Race 3 only","Race 1 &amp; 3"),IF(VLOOKUP(A60,Race2!$A$5:$C$64,3,FALSE)="Race 1 &amp; 2","Race 1, 2 &amp; 3","Race 2 &amp; 3"))</f>
        <v>Race 1, 2 &amp; 3</v>
      </c>
      <c r="D60" s="9">
        <f t="shared" si="7"/>
      </c>
      <c r="E60" s="3"/>
      <c r="F60" s="3"/>
      <c r="G60" s="14"/>
      <c r="H60" s="14"/>
      <c r="I60" s="3"/>
      <c r="J60" s="3"/>
      <c r="K60" s="14"/>
      <c r="L60" s="14"/>
      <c r="M60" s="3"/>
      <c r="N60" s="3"/>
      <c r="O60" s="15"/>
      <c r="P60" s="15"/>
      <c r="Q60" s="14"/>
    </row>
    <row r="61" spans="1:17" ht="12.75">
      <c r="A61" s="3">
        <f t="shared" si="5"/>
      </c>
      <c r="B61" s="3">
        <f t="shared" si="6"/>
        <v>0</v>
      </c>
      <c r="C61" s="3" t="str">
        <f>IF(ISERROR(VLOOKUP(A61,Race2!$A$5:$C$64,3,FALSE)),IF(ISERROR(VLOOKUP(A61,Race1!$A$5:$C$64,3,FALSE)),"Race 3 only","Race 1 &amp; 3"),IF(VLOOKUP(A61,Race2!$A$5:$C$64,3,FALSE)="Race 1 &amp; 2","Race 1, 2 &amp; 3","Race 2 &amp; 3"))</f>
        <v>Race 1, 2 &amp; 3</v>
      </c>
      <c r="D61" s="9">
        <f t="shared" si="7"/>
      </c>
      <c r="E61" s="3"/>
      <c r="F61" s="3"/>
      <c r="G61" s="14"/>
      <c r="H61" s="14"/>
      <c r="I61" s="3"/>
      <c r="J61" s="3"/>
      <c r="K61" s="14"/>
      <c r="L61" s="14"/>
      <c r="M61" s="3"/>
      <c r="N61" s="3"/>
      <c r="O61" s="15"/>
      <c r="P61" s="15"/>
      <c r="Q61" s="14"/>
    </row>
    <row r="62" spans="1:17" ht="12.75">
      <c r="A62" s="3">
        <f t="shared" si="5"/>
      </c>
      <c r="B62" s="3">
        <f t="shared" si="6"/>
        <v>0</v>
      </c>
      <c r="C62" s="3" t="str">
        <f>IF(ISERROR(VLOOKUP(A62,Race2!$A$5:$C$64,3,FALSE)),IF(ISERROR(VLOOKUP(A62,Race1!$A$5:$C$64,3,FALSE)),"Race 3 only","Race 1 &amp; 3"),IF(VLOOKUP(A62,Race2!$A$5:$C$64,3,FALSE)="Race 1 &amp; 2","Race 1, 2 &amp; 3","Race 2 &amp; 3"))</f>
        <v>Race 1, 2 &amp; 3</v>
      </c>
      <c r="D62" s="9">
        <f t="shared" si="7"/>
      </c>
      <c r="E62" s="3"/>
      <c r="F62" s="3"/>
      <c r="G62" s="14"/>
      <c r="H62" s="14"/>
      <c r="I62" s="3"/>
      <c r="J62" s="3"/>
      <c r="K62" s="14"/>
      <c r="L62" s="14"/>
      <c r="M62" s="3"/>
      <c r="N62" s="3"/>
      <c r="O62" s="15"/>
      <c r="P62" s="15"/>
      <c r="Q62" s="14"/>
    </row>
    <row r="63" spans="1:17" ht="12.75">
      <c r="A63" s="3">
        <f t="shared" si="5"/>
      </c>
      <c r="B63" s="3">
        <f t="shared" si="6"/>
        <v>0</v>
      </c>
      <c r="C63" s="3" t="str">
        <f>IF(ISERROR(VLOOKUP(A63,Race2!$A$5:$C$64,3,FALSE)),IF(ISERROR(VLOOKUP(A63,Race1!$A$5:$C$64,3,FALSE)),"Race 3 only","Race 1 &amp; 3"),IF(VLOOKUP(A63,Race2!$A$5:$C$64,3,FALSE)="Race 1 &amp; 2","Race 1, 2 &amp; 3","Race 2 &amp; 3"))</f>
        <v>Race 1, 2 &amp; 3</v>
      </c>
      <c r="D63" s="9">
        <f t="shared" si="7"/>
      </c>
      <c r="E63" s="3"/>
      <c r="F63" s="3"/>
      <c r="G63" s="14"/>
      <c r="H63" s="14"/>
      <c r="I63" s="3"/>
      <c r="J63" s="3"/>
      <c r="K63" s="14"/>
      <c r="L63" s="14"/>
      <c r="M63" s="3"/>
      <c r="N63" s="3"/>
      <c r="O63" s="15"/>
      <c r="P63" s="15"/>
      <c r="Q63" s="14"/>
    </row>
    <row r="64" spans="1:17" ht="12.75">
      <c r="A64" s="3">
        <f t="shared" si="5"/>
      </c>
      <c r="B64" s="3">
        <f t="shared" si="6"/>
        <v>0</v>
      </c>
      <c r="C64" s="3" t="str">
        <f>IF(ISERROR(VLOOKUP(A64,Race2!$A$5:$C$64,3,FALSE)),IF(ISERROR(VLOOKUP(A64,Race1!$A$5:$C$64,3,FALSE)),"Race 3 only","Race 1 &amp; 3"),IF(VLOOKUP(A64,Race2!$A$5:$C$64,3,FALSE)="Race 1 &amp; 2","Race 1, 2 &amp; 3","Race 2 &amp; 3"))</f>
        <v>Race 1, 2 &amp; 3</v>
      </c>
      <c r="D64" s="9">
        <f t="shared" si="7"/>
      </c>
      <c r="E64" s="3"/>
      <c r="F64" s="3"/>
      <c r="G64" s="14"/>
      <c r="H64" s="14"/>
      <c r="I64" s="3"/>
      <c r="J64" s="3"/>
      <c r="K64" s="14"/>
      <c r="L64" s="14"/>
      <c r="M64" s="3"/>
      <c r="N64" s="3"/>
      <c r="O64" s="15"/>
      <c r="P64" s="15"/>
      <c r="Q64" s="14"/>
    </row>
  </sheetData>
  <sheetProtection password="C943" sheet="1" objects="1" scenarios="1"/>
  <conditionalFormatting sqref="D5:D6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64"/>
  <sheetViews>
    <sheetView zoomScale="85" zoomScaleNormal="85" workbookViewId="0" topLeftCell="D1">
      <selection activeCell="F36" sqref="F36"/>
    </sheetView>
  </sheetViews>
  <sheetFormatPr defaultColWidth="9.140625" defaultRowHeight="12.75"/>
  <cols>
    <col min="1" max="1" width="10.140625" style="0" hidden="1" customWidth="1"/>
    <col min="2" max="2" width="5.00390625" style="0" hidden="1" customWidth="1"/>
    <col min="3" max="3" width="13.8515625" style="0" hidden="1" customWidth="1"/>
    <col min="4" max="4" width="11.28125" style="10" customWidth="1"/>
    <col min="5" max="5" width="6.140625" style="16" customWidth="1"/>
    <col min="6" max="6" width="13.8515625" style="16" bestFit="1" customWidth="1"/>
    <col min="7" max="7" width="13.28125" style="16" bestFit="1" customWidth="1"/>
    <col min="8" max="8" width="4.140625" style="16" bestFit="1" customWidth="1"/>
    <col min="9" max="9" width="18.421875" style="16" bestFit="1" customWidth="1"/>
    <col min="10" max="10" width="7.7109375" style="16" bestFit="1" customWidth="1"/>
    <col min="11" max="11" width="13.28125" style="16" bestFit="1" customWidth="1"/>
    <col min="12" max="12" width="6.7109375" style="16" bestFit="1" customWidth="1"/>
    <col min="13" max="13" width="12.7109375" style="16" bestFit="1" customWidth="1"/>
    <col min="14" max="14" width="9.421875" style="16" bestFit="1" customWidth="1"/>
    <col min="15" max="15" width="14.421875" style="16" bestFit="1" customWidth="1"/>
    <col min="16" max="16" width="10.00390625" style="16" bestFit="1" customWidth="1"/>
    <col min="17" max="17" width="12.28125" style="16" bestFit="1" customWidth="1"/>
  </cols>
  <sheetData>
    <row r="2" ht="12.75">
      <c r="F2" s="16" t="s">
        <v>46</v>
      </c>
    </row>
    <row r="4" spans="1:17" ht="48">
      <c r="A4" s="5" t="s">
        <v>20</v>
      </c>
      <c r="B4" s="7" t="s">
        <v>21</v>
      </c>
      <c r="C4" s="7" t="s">
        <v>24</v>
      </c>
      <c r="D4" s="8" t="s">
        <v>26</v>
      </c>
      <c r="E4" s="11" t="s">
        <v>7</v>
      </c>
      <c r="F4" s="11" t="s">
        <v>8</v>
      </c>
      <c r="G4" s="12" t="s">
        <v>9</v>
      </c>
      <c r="H4" s="13" t="s">
        <v>10</v>
      </c>
      <c r="I4" s="11" t="s">
        <v>11</v>
      </c>
      <c r="J4" s="49" t="s">
        <v>12</v>
      </c>
      <c r="K4" s="12" t="s">
        <v>13</v>
      </c>
      <c r="L4" s="13" t="s">
        <v>14</v>
      </c>
      <c r="M4" s="11" t="s">
        <v>15</v>
      </c>
      <c r="N4" s="11" t="s">
        <v>16</v>
      </c>
      <c r="O4" s="13" t="s">
        <v>17</v>
      </c>
      <c r="P4" s="50" t="s">
        <v>18</v>
      </c>
      <c r="Q4" s="51" t="s">
        <v>19</v>
      </c>
    </row>
    <row r="5" spans="1:17" ht="12.75">
      <c r="A5" s="3" t="str">
        <f aca="true" t="shared" si="0" ref="A5:A36">CONCATENATE(F5,E5)</f>
        <v>popeE</v>
      </c>
      <c r="B5" s="3">
        <f aca="true" t="shared" si="1" ref="B5:B36">Q5</f>
        <v>1</v>
      </c>
      <c r="C5" s="3" t="str">
        <f>IF(ISERROR(IF(VLOOKUP(A5,Results!$T$2:$AB$61,9,FALSE)=0,"Race 4 only","Existing Racer")),"Race 4 only",IF(VLOOKUP(A5,Results!$T$2:$AB$61,9,FALSE)=0,"Race 4 only","Existing Racer"))</f>
        <v>Existing Racer</v>
      </c>
      <c r="D5" s="9" t="str">
        <f>IF(A5="","",IF(C5="Race 4 only","Yes","No"))</f>
        <v>No</v>
      </c>
      <c r="E5" s="56" t="s">
        <v>69</v>
      </c>
      <c r="F5" s="3" t="s">
        <v>70</v>
      </c>
      <c r="G5" s="14" t="s">
        <v>71</v>
      </c>
      <c r="H5" s="14">
        <v>0</v>
      </c>
      <c r="I5" s="3" t="s">
        <v>72</v>
      </c>
      <c r="J5" s="3">
        <v>804</v>
      </c>
      <c r="K5" s="14" t="s">
        <v>73</v>
      </c>
      <c r="L5" s="14">
        <v>1173</v>
      </c>
      <c r="M5" s="3">
        <v>17</v>
      </c>
      <c r="N5" s="6">
        <v>33</v>
      </c>
      <c r="O5" s="15">
        <v>1053</v>
      </c>
      <c r="P5" s="15">
        <v>897.6982097186701</v>
      </c>
      <c r="Q5" s="14">
        <v>1</v>
      </c>
    </row>
    <row r="6" spans="1:17" ht="12.75">
      <c r="A6" s="3" t="str">
        <f t="shared" si="0"/>
        <v>vinsonm</v>
      </c>
      <c r="B6" s="3">
        <f t="shared" si="1"/>
        <v>2</v>
      </c>
      <c r="C6" s="3" t="str">
        <f>IF(ISERROR(IF(VLOOKUP(A6,Results!$T$2:$AB$61,9,FALSE)=0,"Race 4 only","Existing Racer")),"Race 4 only",IF(VLOOKUP(A6,Results!$T$2:$AB$61,9,FALSE)=0,"Race 4 only","Existing Racer"))</f>
        <v>Existing Racer</v>
      </c>
      <c r="D6" s="9" t="str">
        <f aca="true" t="shared" si="2" ref="D6:D64">IF(A6="","",IF(C6="Race 4 only","Yes","No"))</f>
        <v>No</v>
      </c>
      <c r="E6" s="3" t="s">
        <v>51</v>
      </c>
      <c r="F6" s="3" t="s">
        <v>52</v>
      </c>
      <c r="G6" s="14" t="s">
        <v>53</v>
      </c>
      <c r="H6" s="14">
        <v>0</v>
      </c>
      <c r="I6" s="4" t="s">
        <v>54</v>
      </c>
      <c r="J6" s="3">
        <v>732</v>
      </c>
      <c r="K6" s="14" t="s">
        <v>54</v>
      </c>
      <c r="L6" s="14">
        <v>1059</v>
      </c>
      <c r="M6" s="3">
        <v>16</v>
      </c>
      <c r="N6" s="6">
        <v>56</v>
      </c>
      <c r="O6" s="15">
        <v>1016</v>
      </c>
      <c r="P6" s="15">
        <v>959.395656279509</v>
      </c>
      <c r="Q6" s="14">
        <v>2</v>
      </c>
    </row>
    <row r="7" spans="1:17" ht="12.75">
      <c r="A7" s="3" t="str">
        <f t="shared" si="0"/>
        <v>YoungV</v>
      </c>
      <c r="B7" s="3">
        <f t="shared" si="1"/>
        <v>3</v>
      </c>
      <c r="C7" s="3" t="str">
        <f>IF(ISERROR(IF(VLOOKUP(A7,Results!$T$2:$AB$61,9,FALSE)=0,"Race 4 only","Existing Racer")),"Race 4 only",IF(VLOOKUP(A7,Results!$T$2:$AB$61,9,FALSE)=0,"Race 4 only","Existing Racer"))</f>
        <v>Existing Racer</v>
      </c>
      <c r="D7" s="9" t="str">
        <f t="shared" si="2"/>
        <v>No</v>
      </c>
      <c r="E7" s="3" t="s">
        <v>55</v>
      </c>
      <c r="F7" s="3" t="s">
        <v>56</v>
      </c>
      <c r="G7" s="14" t="s">
        <v>57</v>
      </c>
      <c r="H7" s="14">
        <v>0</v>
      </c>
      <c r="I7" s="4" t="s">
        <v>58</v>
      </c>
      <c r="J7" s="3">
        <v>4620</v>
      </c>
      <c r="K7" s="14" t="s">
        <v>58</v>
      </c>
      <c r="L7" s="14">
        <v>1155</v>
      </c>
      <c r="M7" s="3">
        <v>18</v>
      </c>
      <c r="N7" s="6">
        <v>31</v>
      </c>
      <c r="O7" s="15">
        <v>1111</v>
      </c>
      <c r="P7" s="15">
        <v>961.9047619047619</v>
      </c>
      <c r="Q7" s="14">
        <v>3</v>
      </c>
    </row>
    <row r="8" spans="1:17" ht="12.75">
      <c r="A8" s="3" t="str">
        <f t="shared" si="0"/>
        <v>JowettJ</v>
      </c>
      <c r="B8" s="3">
        <f t="shared" si="1"/>
        <v>4</v>
      </c>
      <c r="C8" s="3" t="str">
        <f>IF(ISERROR(IF(VLOOKUP(A8,Results!$T$2:$AB$61,9,FALSE)=0,"Race 4 only","Existing Racer")),"Race 4 only",IF(VLOOKUP(A8,Results!$T$2:$AB$61,9,FALSE)=0,"Race 4 only","Existing Racer"))</f>
        <v>Existing Racer</v>
      </c>
      <c r="D8" s="9" t="str">
        <f t="shared" si="2"/>
        <v>No</v>
      </c>
      <c r="E8" s="3" t="s">
        <v>63</v>
      </c>
      <c r="F8" s="3" t="s">
        <v>67</v>
      </c>
      <c r="G8" s="14" t="s">
        <v>68</v>
      </c>
      <c r="H8" s="14">
        <v>0</v>
      </c>
      <c r="I8" s="3" t="s">
        <v>58</v>
      </c>
      <c r="J8" s="3">
        <v>4665</v>
      </c>
      <c r="K8" s="14" t="s">
        <v>58</v>
      </c>
      <c r="L8" s="14">
        <v>1155</v>
      </c>
      <c r="M8" s="3">
        <v>19</v>
      </c>
      <c r="N8" s="6">
        <v>5</v>
      </c>
      <c r="O8" s="15">
        <v>1145</v>
      </c>
      <c r="P8" s="15">
        <v>991.3419913419914</v>
      </c>
      <c r="Q8" s="14">
        <v>4</v>
      </c>
    </row>
    <row r="9" spans="1:17" ht="12.75">
      <c r="A9" s="3" t="str">
        <f t="shared" si="0"/>
        <v>Glover (Y)L</v>
      </c>
      <c r="B9" s="3">
        <f t="shared" si="1"/>
        <v>5</v>
      </c>
      <c r="C9" s="3" t="str">
        <f>IF(ISERROR(IF(VLOOKUP(A9,Results!$T$2:$AB$61,9,FALSE)=0,"Race 4 only","Existing Racer")),"Race 4 only",IF(VLOOKUP(A9,Results!$T$2:$AB$61,9,FALSE)=0,"Race 4 only","Existing Racer"))</f>
        <v>Existing Racer</v>
      </c>
      <c r="D9" s="9" t="str">
        <f t="shared" si="2"/>
        <v>No</v>
      </c>
      <c r="E9" s="3" t="s">
        <v>106</v>
      </c>
      <c r="F9" s="3" t="s">
        <v>107</v>
      </c>
      <c r="G9" s="14" t="s">
        <v>108</v>
      </c>
      <c r="H9" s="14">
        <v>0</v>
      </c>
      <c r="I9" s="3" t="s">
        <v>109</v>
      </c>
      <c r="J9" s="3">
        <v>31403</v>
      </c>
      <c r="K9" s="14" t="s">
        <v>109</v>
      </c>
      <c r="L9" s="14">
        <v>1290</v>
      </c>
      <c r="M9" s="3">
        <v>23</v>
      </c>
      <c r="N9" s="3">
        <v>5</v>
      </c>
      <c r="O9" s="15">
        <v>1385</v>
      </c>
      <c r="P9" s="15">
        <v>1073.6434108527133</v>
      </c>
      <c r="Q9" s="14">
        <v>5</v>
      </c>
    </row>
    <row r="10" spans="1:17" ht="12.75">
      <c r="A10" s="3" t="str">
        <f t="shared" si="0"/>
        <v>gannonk</v>
      </c>
      <c r="B10" s="3">
        <f t="shared" si="1"/>
        <v>6</v>
      </c>
      <c r="C10" s="3" t="str">
        <f>IF(ISERROR(IF(VLOOKUP(A10,Results!$T$2:$AB$61,9,FALSE)=0,"Race 4 only","Existing Racer")),"Race 4 only",IF(VLOOKUP(A10,Results!$T$2:$AB$61,9,FALSE)=0,"Race 4 only","Existing Racer"))</f>
        <v>Existing Racer</v>
      </c>
      <c r="D10" s="9" t="str">
        <f t="shared" si="2"/>
        <v>No</v>
      </c>
      <c r="E10" s="3" t="s">
        <v>138</v>
      </c>
      <c r="F10" s="3" t="s">
        <v>139</v>
      </c>
      <c r="G10" s="14" t="s">
        <v>140</v>
      </c>
      <c r="H10" s="14">
        <v>0</v>
      </c>
      <c r="I10" s="3" t="s">
        <v>76</v>
      </c>
      <c r="J10" s="3">
        <v>57905</v>
      </c>
      <c r="K10" s="14" t="s">
        <v>77</v>
      </c>
      <c r="L10" s="14">
        <v>1078</v>
      </c>
      <c r="M10" s="3">
        <v>19</v>
      </c>
      <c r="N10" s="6">
        <v>39</v>
      </c>
      <c r="O10" s="15">
        <v>1179</v>
      </c>
      <c r="P10" s="15">
        <v>1093.6920222634508</v>
      </c>
      <c r="Q10" s="14">
        <v>6</v>
      </c>
    </row>
    <row r="11" spans="1:17" ht="12.75">
      <c r="A11" s="3" t="str">
        <f t="shared" si="0"/>
        <v>walthamd</v>
      </c>
      <c r="B11" s="3">
        <f t="shared" si="1"/>
        <v>7</v>
      </c>
      <c r="C11" s="3" t="str">
        <f>IF(ISERROR(IF(VLOOKUP(A11,Results!$T$2:$AB$61,9,FALSE)=0,"Race 4 only","Existing Racer")),"Race 4 only",IF(VLOOKUP(A11,Results!$T$2:$AB$61,9,FALSE)=0,"Race 4 only","Existing Racer"))</f>
        <v>Existing Racer</v>
      </c>
      <c r="D11" s="9" t="str">
        <f t="shared" si="2"/>
        <v>No</v>
      </c>
      <c r="E11" s="3" t="s">
        <v>87</v>
      </c>
      <c r="F11" s="3" t="s">
        <v>141</v>
      </c>
      <c r="G11" s="14" t="s">
        <v>142</v>
      </c>
      <c r="H11" s="14">
        <v>0</v>
      </c>
      <c r="I11" s="3" t="s">
        <v>72</v>
      </c>
      <c r="J11" s="3">
        <v>480</v>
      </c>
      <c r="K11" s="14" t="s">
        <v>73</v>
      </c>
      <c r="L11" s="14">
        <v>1173</v>
      </c>
      <c r="M11" s="3">
        <v>22</v>
      </c>
      <c r="N11" s="6">
        <v>4</v>
      </c>
      <c r="O11" s="15">
        <v>1324</v>
      </c>
      <c r="P11" s="15">
        <v>1128.7297527706735</v>
      </c>
      <c r="Q11" s="14">
        <v>7</v>
      </c>
    </row>
    <row r="12" spans="1:17" ht="12.75">
      <c r="A12" s="3" t="str">
        <f t="shared" si="0"/>
        <v>sandellI</v>
      </c>
      <c r="B12" s="3">
        <f t="shared" si="1"/>
        <v>8</v>
      </c>
      <c r="C12" s="3" t="str">
        <f>IF(ISERROR(IF(VLOOKUP(A12,Results!$T$2:$AB$61,9,FALSE)=0,"Race 4 only","Existing Racer")),"Race 4 only",IF(VLOOKUP(A12,Results!$T$2:$AB$61,9,FALSE)=0,"Race 4 only","Existing Racer"))</f>
        <v>Existing Racer</v>
      </c>
      <c r="D12" s="9" t="str">
        <f t="shared" si="2"/>
        <v>No</v>
      </c>
      <c r="E12" s="3" t="s">
        <v>96</v>
      </c>
      <c r="F12" s="3" t="s">
        <v>97</v>
      </c>
      <c r="G12" s="14" t="s">
        <v>98</v>
      </c>
      <c r="H12" s="14">
        <v>0</v>
      </c>
      <c r="I12" s="3" t="s">
        <v>99</v>
      </c>
      <c r="J12" s="3">
        <v>231</v>
      </c>
      <c r="K12" s="14" t="s">
        <v>99</v>
      </c>
      <c r="L12" s="14">
        <v>1148</v>
      </c>
      <c r="M12" s="3">
        <v>21</v>
      </c>
      <c r="N12" s="6">
        <v>42</v>
      </c>
      <c r="O12" s="15">
        <v>1302</v>
      </c>
      <c r="P12" s="15">
        <v>1134.1463414634147</v>
      </c>
      <c r="Q12" s="14">
        <v>8</v>
      </c>
    </row>
    <row r="13" spans="1:17" ht="12.75">
      <c r="A13" s="3" t="str">
        <f t="shared" si="0"/>
        <v>gloverd</v>
      </c>
      <c r="B13" s="3">
        <f t="shared" si="1"/>
        <v>9</v>
      </c>
      <c r="C13" s="3" t="str">
        <f>IF(ISERROR(IF(VLOOKUP(A13,Results!$T$2:$AB$61,9,FALSE)=0,"Race 4 only","Existing Racer")),"Race 4 only",IF(VLOOKUP(A13,Results!$T$2:$AB$61,9,FALSE)=0,"Race 4 only","Existing Racer"))</f>
        <v>Existing Racer</v>
      </c>
      <c r="D13" s="9" t="str">
        <f t="shared" si="2"/>
        <v>No</v>
      </c>
      <c r="E13" s="3" t="s">
        <v>87</v>
      </c>
      <c r="F13" s="4" t="s">
        <v>88</v>
      </c>
      <c r="G13" s="14" t="s">
        <v>89</v>
      </c>
      <c r="H13" s="14">
        <v>0</v>
      </c>
      <c r="I13" s="3" t="s">
        <v>76</v>
      </c>
      <c r="J13" s="3">
        <v>167844</v>
      </c>
      <c r="K13" s="14" t="s">
        <v>77</v>
      </c>
      <c r="L13" s="14">
        <v>1078</v>
      </c>
      <c r="M13" s="3">
        <v>20</v>
      </c>
      <c r="N13" s="6">
        <v>24</v>
      </c>
      <c r="O13" s="15">
        <v>1224</v>
      </c>
      <c r="P13" s="15">
        <v>1135.4359925788497</v>
      </c>
      <c r="Q13" s="14">
        <v>9</v>
      </c>
    </row>
    <row r="14" spans="1:17" ht="12.75">
      <c r="A14" s="3" t="str">
        <f t="shared" si="0"/>
        <v>PepperE</v>
      </c>
      <c r="B14" s="3">
        <f t="shared" si="1"/>
        <v>10</v>
      </c>
      <c r="C14" s="3" t="str">
        <f>IF(ISERROR(IF(VLOOKUP(A14,Results!$T$2:$AB$61,9,FALSE)=0,"Race 4 only","Existing Racer")),"Race 4 only",IF(VLOOKUP(A14,Results!$T$2:$AB$61,9,FALSE)=0,"Race 4 only","Existing Racer"))</f>
        <v>Existing Racer</v>
      </c>
      <c r="D14" s="9" t="str">
        <f t="shared" si="2"/>
        <v>No</v>
      </c>
      <c r="E14" s="3" t="s">
        <v>69</v>
      </c>
      <c r="F14" s="3" t="s">
        <v>74</v>
      </c>
      <c r="G14" s="14" t="s">
        <v>75</v>
      </c>
      <c r="H14" s="14">
        <v>0</v>
      </c>
      <c r="I14" s="3" t="s">
        <v>76</v>
      </c>
      <c r="J14" s="3">
        <v>143522</v>
      </c>
      <c r="K14" s="14" t="s">
        <v>77</v>
      </c>
      <c r="L14" s="14">
        <v>1078</v>
      </c>
      <c r="M14" s="3">
        <v>21</v>
      </c>
      <c r="N14" s="3">
        <v>11</v>
      </c>
      <c r="O14" s="15">
        <v>1271</v>
      </c>
      <c r="P14" s="15">
        <v>1179.035250463822</v>
      </c>
      <c r="Q14" s="14">
        <v>10</v>
      </c>
    </row>
    <row r="15" spans="1:17" ht="12.75">
      <c r="A15" s="3" t="str">
        <f t="shared" si="0"/>
        <v>wrayj</v>
      </c>
      <c r="B15" s="3">
        <f t="shared" si="1"/>
        <v>11</v>
      </c>
      <c r="C15" s="3" t="str">
        <f>IF(ISERROR(IF(VLOOKUP(A15,Results!$T$2:$AB$61,9,FALSE)=0,"Race 4 only","Existing Racer")),"Race 4 only",IF(VLOOKUP(A15,Results!$T$2:$AB$61,9,FALSE)=0,"Race 4 only","Existing Racer"))</f>
        <v>Existing Racer</v>
      </c>
      <c r="D15" s="9" t="str">
        <f t="shared" si="2"/>
        <v>No</v>
      </c>
      <c r="E15" s="3" t="s">
        <v>81</v>
      </c>
      <c r="F15" s="3" t="s">
        <v>118</v>
      </c>
      <c r="G15" s="14" t="s">
        <v>119</v>
      </c>
      <c r="H15" s="14">
        <v>0</v>
      </c>
      <c r="I15" s="3" t="s">
        <v>120</v>
      </c>
      <c r="J15" s="3">
        <v>22492</v>
      </c>
      <c r="K15" s="14" t="s">
        <v>121</v>
      </c>
      <c r="L15" s="14">
        <v>1116</v>
      </c>
      <c r="M15" s="3">
        <v>22</v>
      </c>
      <c r="N15" s="3">
        <v>12</v>
      </c>
      <c r="O15" s="15">
        <v>1332</v>
      </c>
      <c r="P15" s="15">
        <v>1193.5483870967741</v>
      </c>
      <c r="Q15" s="14">
        <v>11</v>
      </c>
    </row>
    <row r="16" spans="1:17" ht="12.75">
      <c r="A16" s="3" t="str">
        <f t="shared" si="0"/>
        <v>lockg</v>
      </c>
      <c r="B16" s="3">
        <f t="shared" si="1"/>
        <v>12</v>
      </c>
      <c r="C16" s="3" t="str">
        <f>IF(ISERROR(IF(VLOOKUP(A16,Results!$T$2:$AB$61,9,FALSE)=0,"Race 4 only","Existing Racer")),"Race 4 only",IF(VLOOKUP(A16,Results!$T$2:$AB$61,9,FALSE)=0,"Race 4 only","Existing Racer"))</f>
        <v>Existing Racer</v>
      </c>
      <c r="D16" s="9" t="str">
        <f t="shared" si="2"/>
        <v>No</v>
      </c>
      <c r="E16" s="3" t="s">
        <v>115</v>
      </c>
      <c r="F16" s="3" t="s">
        <v>116</v>
      </c>
      <c r="G16" s="14" t="s">
        <v>117</v>
      </c>
      <c r="H16" s="14">
        <v>0</v>
      </c>
      <c r="I16" s="3" t="s">
        <v>76</v>
      </c>
      <c r="J16" s="3">
        <v>88707</v>
      </c>
      <c r="K16" s="14" t="s">
        <v>77</v>
      </c>
      <c r="L16" s="14">
        <v>1078</v>
      </c>
      <c r="M16" s="3">
        <v>21</v>
      </c>
      <c r="N16" s="3">
        <v>31</v>
      </c>
      <c r="O16" s="15">
        <v>1291</v>
      </c>
      <c r="P16" s="15">
        <v>1197.5881261595548</v>
      </c>
      <c r="Q16" s="14">
        <v>12</v>
      </c>
    </row>
    <row r="17" spans="1:17" ht="12.75">
      <c r="A17" s="3" t="str">
        <f t="shared" si="0"/>
        <v>harrisonJ</v>
      </c>
      <c r="B17" s="3">
        <f t="shared" si="1"/>
        <v>13</v>
      </c>
      <c r="C17" s="3" t="str">
        <f>IF(ISERROR(IF(VLOOKUP(A17,Results!$T$2:$AB$61,9,FALSE)=0,"Race 4 only","Existing Racer")),"Race 4 only",IF(VLOOKUP(A17,Results!$T$2:$AB$61,9,FALSE)=0,"Race 4 only","Existing Racer"))</f>
        <v>Existing Racer</v>
      </c>
      <c r="D17" s="9" t="str">
        <f t="shared" si="2"/>
        <v>No</v>
      </c>
      <c r="E17" s="3" t="s">
        <v>63</v>
      </c>
      <c r="F17" s="3" t="s">
        <v>64</v>
      </c>
      <c r="G17" s="14" t="s">
        <v>65</v>
      </c>
      <c r="H17" s="14">
        <v>0</v>
      </c>
      <c r="I17" s="3" t="s">
        <v>66</v>
      </c>
      <c r="J17" s="3">
        <v>949</v>
      </c>
      <c r="K17" s="14" t="s">
        <v>54</v>
      </c>
      <c r="L17" s="14">
        <v>1059</v>
      </c>
      <c r="M17" s="3">
        <v>22</v>
      </c>
      <c r="N17" s="3">
        <v>6</v>
      </c>
      <c r="O17" s="15">
        <v>1326</v>
      </c>
      <c r="P17" s="15">
        <v>1252.1246458923513</v>
      </c>
      <c r="Q17" s="14">
        <v>13</v>
      </c>
    </row>
    <row r="18" spans="1:17" ht="12.75">
      <c r="A18" s="3" t="str">
        <f t="shared" si="0"/>
        <v>edmondsc</v>
      </c>
      <c r="B18" s="3">
        <f t="shared" si="1"/>
        <v>14</v>
      </c>
      <c r="C18" s="3" t="str">
        <f>IF(ISERROR(IF(VLOOKUP(A18,Results!$T$2:$AB$61,9,FALSE)=0,"Race 4 only","Existing Racer")),"Race 4 only",IF(VLOOKUP(A18,Results!$T$2:$AB$61,9,FALSE)=0,"Race 4 only","Existing Racer"))</f>
        <v>Existing Racer</v>
      </c>
      <c r="D18" s="9" t="str">
        <f t="shared" si="2"/>
        <v>No</v>
      </c>
      <c r="E18" s="3" t="s">
        <v>84</v>
      </c>
      <c r="F18" s="3" t="s">
        <v>135</v>
      </c>
      <c r="G18" s="14" t="s">
        <v>136</v>
      </c>
      <c r="H18" s="14">
        <v>0</v>
      </c>
      <c r="I18" s="3">
        <v>505</v>
      </c>
      <c r="J18" s="3">
        <v>5541</v>
      </c>
      <c r="K18" s="14">
        <v>505</v>
      </c>
      <c r="L18" s="14">
        <v>902</v>
      </c>
      <c r="M18" s="3">
        <v>23</v>
      </c>
      <c r="N18" s="3">
        <v>2</v>
      </c>
      <c r="O18" s="15">
        <v>1382</v>
      </c>
      <c r="P18" s="15">
        <v>1532.1507760532152</v>
      </c>
      <c r="Q18" s="14">
        <v>14</v>
      </c>
    </row>
    <row r="19" spans="1:17" ht="12.75">
      <c r="A19" s="3" t="str">
        <f t="shared" si="0"/>
        <v>de'athw</v>
      </c>
      <c r="B19" s="3">
        <f t="shared" si="1"/>
        <v>31</v>
      </c>
      <c r="C19" s="3" t="str">
        <f>IF(ISERROR(IF(VLOOKUP(A19,Results!$T$2:$AB$61,9,FALSE)=0,"Race 4 only","Existing Racer")),"Race 4 only",IF(VLOOKUP(A19,Results!$T$2:$AB$61,9,FALSE)=0,"Race 4 only","Existing Racer"))</f>
        <v>Existing Racer</v>
      </c>
      <c r="D19" s="9" t="str">
        <f t="shared" si="2"/>
        <v>No</v>
      </c>
      <c r="E19" s="3" t="s">
        <v>112</v>
      </c>
      <c r="F19" s="3" t="s">
        <v>113</v>
      </c>
      <c r="G19" s="14" t="s">
        <v>114</v>
      </c>
      <c r="H19" s="14">
        <v>0</v>
      </c>
      <c r="I19" s="3" t="s">
        <v>72</v>
      </c>
      <c r="J19" s="3">
        <v>654</v>
      </c>
      <c r="K19" s="14" t="s">
        <v>73</v>
      </c>
      <c r="L19" s="14">
        <v>1173</v>
      </c>
      <c r="M19" s="3" t="s">
        <v>133</v>
      </c>
      <c r="N19" s="3"/>
      <c r="O19" s="15" t="s">
        <v>134</v>
      </c>
      <c r="P19" s="15" t="s">
        <v>134</v>
      </c>
      <c r="Q19" s="14">
        <v>31</v>
      </c>
    </row>
    <row r="20" spans="1:17" ht="12.75">
      <c r="A20" s="3" t="str">
        <f t="shared" si="0"/>
        <v>carvethd</v>
      </c>
      <c r="B20" s="3">
        <f t="shared" si="1"/>
        <v>31</v>
      </c>
      <c r="C20" s="3" t="str">
        <f>IF(ISERROR(IF(VLOOKUP(A20,Results!$T$2:$AB$61,9,FALSE)=0,"Race 4 only","Existing Racer")),"Race 4 only",IF(VLOOKUP(A20,Results!$T$2:$AB$61,9,FALSE)=0,"Race 4 only","Existing Racer"))</f>
        <v>Existing Racer</v>
      </c>
      <c r="D20" s="9" t="str">
        <f t="shared" si="2"/>
        <v>No</v>
      </c>
      <c r="E20" s="3" t="s">
        <v>87</v>
      </c>
      <c r="F20" s="3" t="s">
        <v>94</v>
      </c>
      <c r="G20" s="14" t="s">
        <v>95</v>
      </c>
      <c r="H20" s="14">
        <v>0</v>
      </c>
      <c r="I20" s="3" t="s">
        <v>62</v>
      </c>
      <c r="J20" s="3">
        <v>4283</v>
      </c>
      <c r="K20" s="14" t="s">
        <v>58</v>
      </c>
      <c r="L20" s="14">
        <v>1155</v>
      </c>
      <c r="M20" s="3" t="s">
        <v>133</v>
      </c>
      <c r="N20" s="3"/>
      <c r="O20" s="15" t="s">
        <v>134</v>
      </c>
      <c r="P20" s="15" t="s">
        <v>134</v>
      </c>
      <c r="Q20" s="14">
        <v>31</v>
      </c>
    </row>
    <row r="21" spans="1:17" ht="12.75">
      <c r="A21" s="3" t="str">
        <f t="shared" si="0"/>
        <v>chapmanc</v>
      </c>
      <c r="B21" s="3">
        <f t="shared" si="1"/>
        <v>31</v>
      </c>
      <c r="C21" s="3" t="str">
        <f>IF(ISERROR(IF(VLOOKUP(A21,Results!$T$2:$AB$61,9,FALSE)=0,"Race 4 only","Existing Racer")),"Race 4 only",IF(VLOOKUP(A21,Results!$T$2:$AB$61,9,FALSE)=0,"Race 4 only","Existing Racer"))</f>
        <v>Existing Racer</v>
      </c>
      <c r="D21" s="9" t="str">
        <f t="shared" si="2"/>
        <v>No</v>
      </c>
      <c r="E21" s="3" t="s">
        <v>84</v>
      </c>
      <c r="F21" s="3" t="s">
        <v>85</v>
      </c>
      <c r="G21" s="14" t="s">
        <v>86</v>
      </c>
      <c r="H21" s="14">
        <v>0</v>
      </c>
      <c r="I21" s="3" t="s">
        <v>72</v>
      </c>
      <c r="J21" s="3">
        <v>704</v>
      </c>
      <c r="K21" s="14" t="s">
        <v>73</v>
      </c>
      <c r="L21" s="14">
        <v>1173</v>
      </c>
      <c r="M21" s="3" t="s">
        <v>133</v>
      </c>
      <c r="N21" s="3"/>
      <c r="O21" s="15" t="s">
        <v>134</v>
      </c>
      <c r="P21" s="15" t="s">
        <v>134</v>
      </c>
      <c r="Q21" s="14">
        <v>31</v>
      </c>
    </row>
    <row r="22" spans="1:17" ht="12.75">
      <c r="A22" s="3" t="str">
        <f t="shared" si="0"/>
        <v>joyesp</v>
      </c>
      <c r="B22" s="3">
        <f t="shared" si="1"/>
        <v>31</v>
      </c>
      <c r="C22" s="3" t="str">
        <f>IF(ISERROR(IF(VLOOKUP(A22,Results!$T$2:$AB$61,9,FALSE)=0,"Race 4 only","Existing Racer")),"Race 4 only",IF(VLOOKUP(A22,Results!$T$2:$AB$61,9,FALSE)=0,"Race 4 only","Existing Racer"))</f>
        <v>Existing Racer</v>
      </c>
      <c r="D22" s="9" t="str">
        <f t="shared" si="2"/>
        <v>No</v>
      </c>
      <c r="E22" s="3" t="s">
        <v>128</v>
      </c>
      <c r="F22" s="3" t="s">
        <v>131</v>
      </c>
      <c r="G22" s="14" t="s">
        <v>132</v>
      </c>
      <c r="H22" s="14">
        <v>0</v>
      </c>
      <c r="I22" s="3" t="s">
        <v>72</v>
      </c>
      <c r="J22" s="3">
        <v>581</v>
      </c>
      <c r="K22" s="14" t="s">
        <v>73</v>
      </c>
      <c r="L22" s="14">
        <v>1173</v>
      </c>
      <c r="M22" s="3" t="s">
        <v>133</v>
      </c>
      <c r="N22" s="3"/>
      <c r="O22" s="15" t="s">
        <v>134</v>
      </c>
      <c r="P22" s="15" t="s">
        <v>134</v>
      </c>
      <c r="Q22" s="14">
        <v>31</v>
      </c>
    </row>
    <row r="23" spans="1:17" ht="12.75">
      <c r="A23" s="3" t="str">
        <f t="shared" si="0"/>
        <v>clarket</v>
      </c>
      <c r="B23" s="3">
        <f t="shared" si="1"/>
        <v>31</v>
      </c>
      <c r="C23" s="3" t="str">
        <f>IF(ISERROR(IF(VLOOKUP(A23,Results!$T$2:$AB$61,9,FALSE)=0,"Race 4 only","Existing Racer")),"Race 4 only",IF(VLOOKUP(A23,Results!$T$2:$AB$61,9,FALSE)=0,"Race 4 only","Existing Racer"))</f>
        <v>Existing Racer</v>
      </c>
      <c r="D23" s="9" t="str">
        <f t="shared" si="2"/>
        <v>No</v>
      </c>
      <c r="E23" s="3" t="s">
        <v>59</v>
      </c>
      <c r="F23" s="3" t="s">
        <v>102</v>
      </c>
      <c r="G23" s="14" t="s">
        <v>103</v>
      </c>
      <c r="H23" s="14">
        <v>0</v>
      </c>
      <c r="I23" s="3" t="s">
        <v>104</v>
      </c>
      <c r="J23" s="3">
        <v>788</v>
      </c>
      <c r="K23" s="14" t="s">
        <v>105</v>
      </c>
      <c r="L23" s="14">
        <v>1043</v>
      </c>
      <c r="M23" s="3" t="s">
        <v>133</v>
      </c>
      <c r="N23" s="3"/>
      <c r="O23" s="15" t="s">
        <v>134</v>
      </c>
      <c r="P23" s="15" t="s">
        <v>134</v>
      </c>
      <c r="Q23" s="14">
        <v>31</v>
      </c>
    </row>
    <row r="24" spans="1:17" ht="12.75">
      <c r="A24" s="3" t="str">
        <f t="shared" si="0"/>
        <v>friendc</v>
      </c>
      <c r="B24" s="3">
        <f t="shared" si="1"/>
        <v>31</v>
      </c>
      <c r="C24" s="3" t="str">
        <f>IF(ISERROR(IF(VLOOKUP(A24,Results!$T$2:$AB$61,9,FALSE)=0,"Race 4 only","Existing Racer")),"Race 4 only",IF(VLOOKUP(A24,Results!$T$2:$AB$61,9,FALSE)=0,"Race 4 only","Existing Racer"))</f>
        <v>Existing Racer</v>
      </c>
      <c r="D24" s="9" t="str">
        <f t="shared" si="2"/>
        <v>No</v>
      </c>
      <c r="E24" s="3" t="s">
        <v>84</v>
      </c>
      <c r="F24" s="3" t="s">
        <v>100</v>
      </c>
      <c r="G24" s="14" t="s">
        <v>101</v>
      </c>
      <c r="H24" s="14">
        <v>0</v>
      </c>
      <c r="I24" s="3" t="s">
        <v>76</v>
      </c>
      <c r="J24" s="3">
        <v>146280</v>
      </c>
      <c r="K24" s="14" t="s">
        <v>77</v>
      </c>
      <c r="L24" s="14">
        <v>1078</v>
      </c>
      <c r="M24" s="3" t="s">
        <v>147</v>
      </c>
      <c r="N24" s="3"/>
      <c r="O24" s="15" t="s">
        <v>134</v>
      </c>
      <c r="P24" s="15" t="s">
        <v>134</v>
      </c>
      <c r="Q24" s="14">
        <v>31</v>
      </c>
    </row>
    <row r="25" spans="1:17" ht="12.75">
      <c r="A25" s="3" t="str">
        <f t="shared" si="0"/>
        <v>horet</v>
      </c>
      <c r="B25" s="3">
        <f t="shared" si="1"/>
        <v>31</v>
      </c>
      <c r="C25" s="3" t="str">
        <f>IF(ISERROR(IF(VLOOKUP(A25,Results!$T$2:$AB$61,9,FALSE)=0,"Race 4 only","Existing Racer")),"Race 4 only",IF(VLOOKUP(A25,Results!$T$2:$AB$61,9,FALSE)=0,"Race 4 only","Existing Racer"))</f>
        <v>Existing Racer</v>
      </c>
      <c r="D25" s="9" t="str">
        <f t="shared" si="2"/>
        <v>No</v>
      </c>
      <c r="E25" s="3" t="s">
        <v>59</v>
      </c>
      <c r="F25" s="3" t="s">
        <v>60</v>
      </c>
      <c r="G25" s="14" t="s">
        <v>61</v>
      </c>
      <c r="H25" s="14">
        <v>0</v>
      </c>
      <c r="I25" s="3" t="s">
        <v>62</v>
      </c>
      <c r="J25" s="3">
        <v>4446</v>
      </c>
      <c r="K25" s="14" t="s">
        <v>58</v>
      </c>
      <c r="L25" s="14">
        <v>1155</v>
      </c>
      <c r="M25" s="3" t="s">
        <v>133</v>
      </c>
      <c r="N25" s="3"/>
      <c r="O25" s="15" t="s">
        <v>134</v>
      </c>
      <c r="P25" s="15" t="s">
        <v>134</v>
      </c>
      <c r="Q25" s="14">
        <v>31</v>
      </c>
    </row>
    <row r="26" spans="1:17" ht="12.75">
      <c r="A26" s="3" t="str">
        <f t="shared" si="0"/>
        <v>wilsonj</v>
      </c>
      <c r="B26" s="3">
        <f t="shared" si="1"/>
        <v>31</v>
      </c>
      <c r="C26" s="3" t="str">
        <f>IF(ISERROR(IF(VLOOKUP(A26,Results!$T$2:$AB$61,9,FALSE)=0,"Race 4 only","Existing Racer")),"Race 4 only",IF(VLOOKUP(A26,Results!$T$2:$AB$61,9,FALSE)=0,"Race 4 only","Existing Racer"))</f>
        <v>Existing Racer</v>
      </c>
      <c r="D26" s="9" t="str">
        <f t="shared" si="2"/>
        <v>No</v>
      </c>
      <c r="E26" s="3" t="s">
        <v>81</v>
      </c>
      <c r="F26" s="3" t="s">
        <v>82</v>
      </c>
      <c r="G26" s="14" t="s">
        <v>83</v>
      </c>
      <c r="H26" s="14">
        <v>0</v>
      </c>
      <c r="I26" s="3" t="s">
        <v>62</v>
      </c>
      <c r="J26" s="3">
        <v>4416</v>
      </c>
      <c r="K26" s="14" t="s">
        <v>58</v>
      </c>
      <c r="L26" s="14">
        <v>1155</v>
      </c>
      <c r="M26" s="3" t="s">
        <v>133</v>
      </c>
      <c r="N26" s="3"/>
      <c r="O26" s="15" t="s">
        <v>134</v>
      </c>
      <c r="P26" s="15" t="s">
        <v>134</v>
      </c>
      <c r="Q26" s="14">
        <v>31</v>
      </c>
    </row>
    <row r="27" spans="1:17" ht="12.75">
      <c r="A27" s="3" t="str">
        <f t="shared" si="0"/>
        <v>campion-byep</v>
      </c>
      <c r="B27" s="3">
        <f t="shared" si="1"/>
        <v>31</v>
      </c>
      <c r="C27" s="3" t="str">
        <f>IF(ISERROR(IF(VLOOKUP(A27,Results!$T$2:$AB$61,9,FALSE)=0,"Race 4 only","Existing Racer")),"Race 4 only",IF(VLOOKUP(A27,Results!$T$2:$AB$61,9,FALSE)=0,"Race 4 only","Existing Racer"))</f>
        <v>Existing Racer</v>
      </c>
      <c r="D27" s="9" t="str">
        <f t="shared" si="2"/>
        <v>No</v>
      </c>
      <c r="E27" s="3" t="s">
        <v>128</v>
      </c>
      <c r="F27" s="3" t="s">
        <v>129</v>
      </c>
      <c r="G27" s="14" t="s">
        <v>130</v>
      </c>
      <c r="H27" s="14">
        <v>0</v>
      </c>
      <c r="I27" s="3" t="s">
        <v>104</v>
      </c>
      <c r="J27" s="3">
        <v>805</v>
      </c>
      <c r="K27" s="14" t="s">
        <v>105</v>
      </c>
      <c r="L27" s="14">
        <v>1043</v>
      </c>
      <c r="M27" s="3" t="s">
        <v>133</v>
      </c>
      <c r="N27" s="3"/>
      <c r="O27" s="15" t="s">
        <v>134</v>
      </c>
      <c r="P27" s="15" t="s">
        <v>134</v>
      </c>
      <c r="Q27" s="14">
        <v>31</v>
      </c>
    </row>
    <row r="28" spans="1:17" ht="12.75">
      <c r="A28" s="3" t="str">
        <f t="shared" si="0"/>
        <v>archerd</v>
      </c>
      <c r="B28" s="3">
        <f t="shared" si="1"/>
        <v>31</v>
      </c>
      <c r="C28" s="3" t="str">
        <f>IF(ISERROR(IF(VLOOKUP(A28,Results!$T$2:$AB$61,9,FALSE)=0,"Race 4 only","Existing Racer")),"Race 4 only",IF(VLOOKUP(A28,Results!$T$2:$AB$61,9,FALSE)=0,"Race 4 only","Existing Racer"))</f>
        <v>Existing Racer</v>
      </c>
      <c r="D28" s="9" t="str">
        <f t="shared" si="2"/>
        <v>No</v>
      </c>
      <c r="E28" s="3" t="s">
        <v>87</v>
      </c>
      <c r="F28" s="3" t="s">
        <v>126</v>
      </c>
      <c r="G28" s="14" t="s">
        <v>127</v>
      </c>
      <c r="H28" s="14">
        <v>0</v>
      </c>
      <c r="I28" s="3" t="s">
        <v>66</v>
      </c>
      <c r="J28" s="3">
        <v>948</v>
      </c>
      <c r="K28" s="14" t="s">
        <v>54</v>
      </c>
      <c r="L28" s="14">
        <v>1059</v>
      </c>
      <c r="M28" s="3" t="s">
        <v>133</v>
      </c>
      <c r="N28" s="3"/>
      <c r="O28" s="15" t="s">
        <v>134</v>
      </c>
      <c r="P28" s="15" t="s">
        <v>134</v>
      </c>
      <c r="Q28" s="14">
        <v>31</v>
      </c>
    </row>
    <row r="29" spans="1:17" ht="12.75">
      <c r="A29" s="3" t="str">
        <f t="shared" si="0"/>
        <v>McGuires</v>
      </c>
      <c r="B29" s="3">
        <f t="shared" si="1"/>
        <v>31</v>
      </c>
      <c r="C29" s="3" t="str">
        <f>IF(ISERROR(IF(VLOOKUP(A29,Results!$T$2:$AB$61,9,FALSE)=0,"Race 4 only","Existing Racer")),"Race 4 only",IF(VLOOKUP(A29,Results!$T$2:$AB$61,9,FALSE)=0,"Race 4 only","Existing Racer"))</f>
        <v>Existing Racer</v>
      </c>
      <c r="D29" s="9" t="str">
        <f t="shared" si="2"/>
        <v>No</v>
      </c>
      <c r="E29" s="3" t="s">
        <v>78</v>
      </c>
      <c r="F29" s="3" t="s">
        <v>79</v>
      </c>
      <c r="G29" s="14" t="s">
        <v>80</v>
      </c>
      <c r="H29" s="14">
        <v>0</v>
      </c>
      <c r="I29" s="3" t="s">
        <v>76</v>
      </c>
      <c r="J29" s="3">
        <v>127733</v>
      </c>
      <c r="K29" s="14" t="s">
        <v>77</v>
      </c>
      <c r="L29" s="14">
        <v>1078</v>
      </c>
      <c r="M29" s="3" t="s">
        <v>133</v>
      </c>
      <c r="N29" s="3"/>
      <c r="O29" s="15" t="s">
        <v>134</v>
      </c>
      <c r="P29" s="15" t="s">
        <v>134</v>
      </c>
      <c r="Q29" s="14">
        <v>31</v>
      </c>
    </row>
    <row r="30" spans="1:17" ht="12.75">
      <c r="A30" s="3" t="str">
        <f t="shared" si="0"/>
        <v>huckinc</v>
      </c>
      <c r="B30" s="3">
        <f t="shared" si="1"/>
        <v>31</v>
      </c>
      <c r="C30" s="3" t="str">
        <f>IF(ISERROR(IF(VLOOKUP(A30,Results!$T$2:$AB$61,9,FALSE)=0,"Race 4 only","Existing Racer")),"Race 4 only",IF(VLOOKUP(A30,Results!$T$2:$AB$61,9,FALSE)=0,"Race 4 only","Existing Racer"))</f>
        <v>Existing Racer</v>
      </c>
      <c r="D30" s="9" t="str">
        <f t="shared" si="2"/>
        <v>No</v>
      </c>
      <c r="E30" s="3" t="s">
        <v>84</v>
      </c>
      <c r="F30" s="3" t="s">
        <v>90</v>
      </c>
      <c r="G30" s="14" t="s">
        <v>91</v>
      </c>
      <c r="H30" s="14">
        <v>0</v>
      </c>
      <c r="I30" s="3" t="s">
        <v>92</v>
      </c>
      <c r="J30" s="3">
        <v>103</v>
      </c>
      <c r="K30" s="14" t="s">
        <v>93</v>
      </c>
      <c r="L30" s="14">
        <v>700</v>
      </c>
      <c r="M30" s="3" t="s">
        <v>133</v>
      </c>
      <c r="N30" s="3"/>
      <c r="O30" s="15" t="s">
        <v>134</v>
      </c>
      <c r="P30" s="15" t="s">
        <v>134</v>
      </c>
      <c r="Q30" s="14">
        <v>31</v>
      </c>
    </row>
    <row r="31" spans="1:17" ht="12.75">
      <c r="A31" s="3" t="str">
        <f t="shared" si="0"/>
        <v>deanj</v>
      </c>
      <c r="B31" s="3">
        <f t="shared" si="1"/>
        <v>31</v>
      </c>
      <c r="C31" s="3" t="str">
        <f>IF(ISERROR(IF(VLOOKUP(A31,Results!$T$2:$AB$61,9,FALSE)=0,"Race 4 only","Existing Racer")),"Race 4 only",IF(VLOOKUP(A31,Results!$T$2:$AB$61,9,FALSE)=0,"Race 4 only","Existing Racer"))</f>
        <v>Existing Racer</v>
      </c>
      <c r="D31" s="9" t="str">
        <f t="shared" si="2"/>
        <v>No</v>
      </c>
      <c r="E31" s="3" t="s">
        <v>81</v>
      </c>
      <c r="F31" s="3" t="s">
        <v>110</v>
      </c>
      <c r="G31" s="14" t="s">
        <v>111</v>
      </c>
      <c r="H31" s="14">
        <v>0</v>
      </c>
      <c r="I31" s="3" t="s">
        <v>62</v>
      </c>
      <c r="J31" s="3">
        <v>3572</v>
      </c>
      <c r="K31" s="14" t="s">
        <v>58</v>
      </c>
      <c r="L31" s="14">
        <v>1155</v>
      </c>
      <c r="M31" s="3" t="s">
        <v>133</v>
      </c>
      <c r="N31" s="3"/>
      <c r="O31" s="15" t="s">
        <v>134</v>
      </c>
      <c r="P31" s="15" t="s">
        <v>134</v>
      </c>
      <c r="Q31" s="14">
        <v>31</v>
      </c>
    </row>
    <row r="32" spans="1:17" ht="12.75">
      <c r="A32" s="3" t="str">
        <f t="shared" si="0"/>
        <v>blackmans</v>
      </c>
      <c r="B32" s="3">
        <f t="shared" si="1"/>
        <v>31</v>
      </c>
      <c r="C32" s="3" t="str">
        <f>IF(ISERROR(IF(VLOOKUP(A32,Results!$T$2:$AB$61,9,FALSE)=0,"Race 4 only","Existing Racer")),"Race 4 only",IF(VLOOKUP(A32,Results!$T$2:$AB$61,9,FALSE)=0,"Race 4 only","Existing Racer"))</f>
        <v>Existing Racer</v>
      </c>
      <c r="D32" s="9" t="str">
        <f t="shared" si="2"/>
        <v>No</v>
      </c>
      <c r="E32" s="3" t="s">
        <v>78</v>
      </c>
      <c r="F32" s="3" t="s">
        <v>122</v>
      </c>
      <c r="G32" s="14" t="s">
        <v>123</v>
      </c>
      <c r="H32" s="14">
        <v>0</v>
      </c>
      <c r="I32" s="3" t="s">
        <v>124</v>
      </c>
      <c r="J32" s="3">
        <v>1034</v>
      </c>
      <c r="K32" s="14" t="s">
        <v>125</v>
      </c>
      <c r="L32" s="14">
        <v>1132</v>
      </c>
      <c r="M32" s="3" t="s">
        <v>143</v>
      </c>
      <c r="N32" s="3"/>
      <c r="O32" s="15" t="s">
        <v>134</v>
      </c>
      <c r="P32" s="15" t="s">
        <v>134</v>
      </c>
      <c r="Q32" s="14">
        <v>31</v>
      </c>
    </row>
    <row r="33" spans="1:17" ht="12.75">
      <c r="A33" s="3" t="str">
        <f t="shared" si="0"/>
        <v>taylorn</v>
      </c>
      <c r="B33" s="3">
        <f t="shared" si="1"/>
        <v>31</v>
      </c>
      <c r="C33" s="3" t="str">
        <f>IF(ISERROR(IF(VLOOKUP(A33,Results!$T$2:$AB$61,9,FALSE)=0,"Race 4 only","Existing Racer")),"Race 4 only",IF(VLOOKUP(A33,Results!$T$2:$AB$61,9,FALSE)=0,"Race 4 only","Existing Racer"))</f>
        <v>Existing Racer</v>
      </c>
      <c r="D33" s="9" t="str">
        <f t="shared" si="2"/>
        <v>No</v>
      </c>
      <c r="E33" s="3" t="s">
        <v>144</v>
      </c>
      <c r="F33" s="3" t="s">
        <v>145</v>
      </c>
      <c r="G33" s="14" t="s">
        <v>146</v>
      </c>
      <c r="H33" s="14">
        <v>0</v>
      </c>
      <c r="I33" s="3" t="s">
        <v>76</v>
      </c>
      <c r="J33" s="3">
        <v>123640</v>
      </c>
      <c r="K33" s="14" t="s">
        <v>77</v>
      </c>
      <c r="L33" s="14">
        <v>1078</v>
      </c>
      <c r="M33" s="3" t="s">
        <v>147</v>
      </c>
      <c r="N33" s="3"/>
      <c r="O33" s="15" t="s">
        <v>134</v>
      </c>
      <c r="P33" s="15" t="s">
        <v>134</v>
      </c>
      <c r="Q33" s="14">
        <v>31</v>
      </c>
    </row>
    <row r="34" spans="1:17" ht="12.75">
      <c r="A34" s="3" t="str">
        <f t="shared" si="0"/>
        <v>lecontej</v>
      </c>
      <c r="B34" s="3">
        <f t="shared" si="1"/>
        <v>31</v>
      </c>
      <c r="C34" s="3" t="str">
        <f>IF(ISERROR(IF(VLOOKUP(A34,Results!$T$2:$AB$61,9,FALSE)=0,"Race 4 only","Existing Racer")),"Race 4 only",IF(VLOOKUP(A34,Results!$T$2:$AB$61,9,FALSE)=0,"Race 4 only","Existing Racer"))</f>
        <v>Race 4 only</v>
      </c>
      <c r="D34" s="9" t="str">
        <f t="shared" si="2"/>
        <v>Yes</v>
      </c>
      <c r="E34" s="3" t="s">
        <v>81</v>
      </c>
      <c r="F34" s="3" t="s">
        <v>148</v>
      </c>
      <c r="G34" s="14" t="s">
        <v>149</v>
      </c>
      <c r="H34" s="14">
        <v>0</v>
      </c>
      <c r="I34" s="3" t="s">
        <v>76</v>
      </c>
      <c r="J34" s="3">
        <v>52467</v>
      </c>
      <c r="K34" s="14" t="s">
        <v>77</v>
      </c>
      <c r="L34" s="14">
        <v>1078</v>
      </c>
      <c r="M34" s="3" t="s">
        <v>147</v>
      </c>
      <c r="N34" s="3"/>
      <c r="O34" s="15" t="s">
        <v>134</v>
      </c>
      <c r="P34" s="15" t="s">
        <v>134</v>
      </c>
      <c r="Q34" s="14">
        <v>31</v>
      </c>
    </row>
    <row r="35" spans="1:17" ht="12.75">
      <c r="A35" s="3">
        <f t="shared" si="0"/>
      </c>
      <c r="B35" s="3">
        <f t="shared" si="1"/>
        <v>0</v>
      </c>
      <c r="C35" s="3" t="str">
        <f>IF(ISERROR(IF(VLOOKUP(A35,Results!$T$2:$AB$61,9,FALSE)=0,"Race 4 only","Existing Racer")),"Race 4 only",IF(VLOOKUP(A35,Results!$T$2:$AB$61,9,FALSE)=0,"Race 4 only","Existing Racer"))</f>
        <v>Existing Racer</v>
      </c>
      <c r="D35" s="9">
        <f t="shared" si="2"/>
      </c>
      <c r="E35" s="3"/>
      <c r="F35" s="3"/>
      <c r="G35" s="14"/>
      <c r="H35" s="14"/>
      <c r="I35" s="3"/>
      <c r="J35" s="3"/>
      <c r="K35" s="14"/>
      <c r="L35" s="14"/>
      <c r="M35" s="3"/>
      <c r="N35" s="3"/>
      <c r="O35" s="15"/>
      <c r="P35" s="15"/>
      <c r="Q35" s="14"/>
    </row>
    <row r="36" spans="1:17" ht="12.75">
      <c r="A36" s="3">
        <f t="shared" si="0"/>
      </c>
      <c r="B36" s="3">
        <f t="shared" si="1"/>
        <v>0</v>
      </c>
      <c r="C36" s="3" t="str">
        <f>IF(ISERROR(IF(VLOOKUP(A36,Results!$T$2:$AB$61,9,FALSE)=0,"Race 4 only","Existing Racer")),"Race 4 only",IF(VLOOKUP(A36,Results!$T$2:$AB$61,9,FALSE)=0,"Race 4 only","Existing Racer"))</f>
        <v>Existing Racer</v>
      </c>
      <c r="D36" s="9">
        <f t="shared" si="2"/>
      </c>
      <c r="E36" s="3"/>
      <c r="F36" s="3"/>
      <c r="G36" s="14"/>
      <c r="H36" s="14"/>
      <c r="I36" s="3"/>
      <c r="J36" s="3"/>
      <c r="K36" s="14"/>
      <c r="L36" s="14"/>
      <c r="M36" s="3"/>
      <c r="N36" s="3"/>
      <c r="O36" s="15"/>
      <c r="P36" s="15"/>
      <c r="Q36" s="14"/>
    </row>
    <row r="37" spans="1:17" ht="12.75">
      <c r="A37" s="3">
        <f aca="true" t="shared" si="3" ref="A37:A64">CONCATENATE(F37,E37)</f>
      </c>
      <c r="B37" s="3">
        <f aca="true" t="shared" si="4" ref="B37:B64">Q37</f>
        <v>0</v>
      </c>
      <c r="C37" s="3" t="str">
        <f>IF(ISERROR(IF(VLOOKUP(A37,Results!$T$2:$AB$61,9,FALSE)=0,"Race 4 only","Existing Racer")),"Race 4 only",IF(VLOOKUP(A37,Results!$T$2:$AB$61,9,FALSE)=0,"Race 4 only","Existing Racer"))</f>
        <v>Existing Racer</v>
      </c>
      <c r="D37" s="9">
        <f t="shared" si="2"/>
      </c>
      <c r="E37" s="3"/>
      <c r="F37" s="3"/>
      <c r="G37" s="14"/>
      <c r="H37" s="14"/>
      <c r="I37" s="3"/>
      <c r="J37" s="3"/>
      <c r="K37" s="14"/>
      <c r="L37" s="14"/>
      <c r="M37" s="3"/>
      <c r="N37" s="3"/>
      <c r="O37" s="15"/>
      <c r="P37" s="15"/>
      <c r="Q37" s="14"/>
    </row>
    <row r="38" spans="1:17" ht="12.75">
      <c r="A38" s="3">
        <f t="shared" si="3"/>
      </c>
      <c r="B38" s="3">
        <f t="shared" si="4"/>
        <v>0</v>
      </c>
      <c r="C38" s="3" t="str">
        <f>IF(ISERROR(IF(VLOOKUP(A38,Results!$T$2:$AB$61,9,FALSE)=0,"Race 4 only","Existing Racer")),"Race 4 only",IF(VLOOKUP(A38,Results!$T$2:$AB$61,9,FALSE)=0,"Race 4 only","Existing Racer"))</f>
        <v>Existing Racer</v>
      </c>
      <c r="D38" s="9">
        <f t="shared" si="2"/>
      </c>
      <c r="E38" s="3"/>
      <c r="F38" s="3"/>
      <c r="G38" s="14"/>
      <c r="H38" s="14"/>
      <c r="I38" s="3"/>
      <c r="J38" s="3"/>
      <c r="K38" s="14"/>
      <c r="L38" s="14"/>
      <c r="M38" s="3"/>
      <c r="N38" s="3"/>
      <c r="O38" s="15"/>
      <c r="P38" s="15"/>
      <c r="Q38" s="14"/>
    </row>
    <row r="39" spans="1:17" ht="12.75">
      <c r="A39" s="3">
        <f t="shared" si="3"/>
      </c>
      <c r="B39" s="3">
        <f t="shared" si="4"/>
        <v>0</v>
      </c>
      <c r="C39" s="3" t="str">
        <f>IF(ISERROR(IF(VLOOKUP(A39,Results!$T$2:$AB$61,9,FALSE)=0,"Race 4 only","Existing Racer")),"Race 4 only",IF(VLOOKUP(A39,Results!$T$2:$AB$61,9,FALSE)=0,"Race 4 only","Existing Racer"))</f>
        <v>Existing Racer</v>
      </c>
      <c r="D39" s="9">
        <f t="shared" si="2"/>
      </c>
      <c r="E39" s="3"/>
      <c r="F39" s="3"/>
      <c r="G39" s="14"/>
      <c r="H39" s="14"/>
      <c r="I39" s="3"/>
      <c r="J39" s="3"/>
      <c r="K39" s="14"/>
      <c r="L39" s="14"/>
      <c r="M39" s="3"/>
      <c r="N39" s="3"/>
      <c r="O39" s="15"/>
      <c r="P39" s="15"/>
      <c r="Q39" s="14"/>
    </row>
    <row r="40" spans="1:17" ht="12.75">
      <c r="A40" s="3">
        <f t="shared" si="3"/>
      </c>
      <c r="B40" s="3">
        <f t="shared" si="4"/>
        <v>0</v>
      </c>
      <c r="C40" s="3" t="str">
        <f>IF(ISERROR(IF(VLOOKUP(A40,Results!$T$2:$AB$61,9,FALSE)=0,"Race 4 only","Existing Racer")),"Race 4 only",IF(VLOOKUP(A40,Results!$T$2:$AB$61,9,FALSE)=0,"Race 4 only","Existing Racer"))</f>
        <v>Existing Racer</v>
      </c>
      <c r="D40" s="9">
        <f t="shared" si="2"/>
      </c>
      <c r="E40" s="3"/>
      <c r="F40" s="3"/>
      <c r="G40" s="14"/>
      <c r="H40" s="14"/>
      <c r="I40" s="3"/>
      <c r="J40" s="3"/>
      <c r="K40" s="14"/>
      <c r="L40" s="14"/>
      <c r="M40" s="3"/>
      <c r="N40" s="3"/>
      <c r="O40" s="15"/>
      <c r="P40" s="15"/>
      <c r="Q40" s="14"/>
    </row>
    <row r="41" spans="1:17" ht="12.75">
      <c r="A41" s="3">
        <f t="shared" si="3"/>
      </c>
      <c r="B41" s="3">
        <f t="shared" si="4"/>
        <v>0</v>
      </c>
      <c r="C41" s="3" t="str">
        <f>IF(ISERROR(IF(VLOOKUP(A41,Results!$T$2:$AB$61,9,FALSE)=0,"Race 4 only","Existing Racer")),"Race 4 only",IF(VLOOKUP(A41,Results!$T$2:$AB$61,9,FALSE)=0,"Race 4 only","Existing Racer"))</f>
        <v>Existing Racer</v>
      </c>
      <c r="D41" s="9">
        <f t="shared" si="2"/>
      </c>
      <c r="E41" s="3"/>
      <c r="F41" s="3"/>
      <c r="G41" s="14"/>
      <c r="H41" s="14"/>
      <c r="I41" s="3"/>
      <c r="J41" s="3"/>
      <c r="K41" s="14"/>
      <c r="L41" s="14"/>
      <c r="M41" s="3"/>
      <c r="N41" s="3"/>
      <c r="O41" s="15"/>
      <c r="P41" s="15"/>
      <c r="Q41" s="14"/>
    </row>
    <row r="42" spans="1:17" ht="12.75">
      <c r="A42" s="3">
        <f t="shared" si="3"/>
      </c>
      <c r="B42" s="3">
        <f t="shared" si="4"/>
        <v>0</v>
      </c>
      <c r="C42" s="3" t="str">
        <f>IF(ISERROR(IF(VLOOKUP(A42,Results!$T$2:$AB$61,9,FALSE)=0,"Race 4 only","Existing Racer")),"Race 4 only",IF(VLOOKUP(A42,Results!$T$2:$AB$61,9,FALSE)=0,"Race 4 only","Existing Racer"))</f>
        <v>Existing Racer</v>
      </c>
      <c r="D42" s="9">
        <f t="shared" si="2"/>
      </c>
      <c r="E42" s="3"/>
      <c r="F42" s="3"/>
      <c r="G42" s="14"/>
      <c r="H42" s="14"/>
      <c r="I42" s="3"/>
      <c r="J42" s="3"/>
      <c r="K42" s="14"/>
      <c r="L42" s="14"/>
      <c r="M42" s="3"/>
      <c r="N42" s="3"/>
      <c r="O42" s="15"/>
      <c r="P42" s="15"/>
      <c r="Q42" s="14"/>
    </row>
    <row r="43" spans="1:17" ht="12.75">
      <c r="A43" s="3">
        <f t="shared" si="3"/>
      </c>
      <c r="B43" s="3">
        <f t="shared" si="4"/>
        <v>0</v>
      </c>
      <c r="C43" s="3" t="str">
        <f>IF(ISERROR(IF(VLOOKUP(A43,Results!$T$2:$AB$61,9,FALSE)=0,"Race 4 only","Existing Racer")),"Race 4 only",IF(VLOOKUP(A43,Results!$T$2:$AB$61,9,FALSE)=0,"Race 4 only","Existing Racer"))</f>
        <v>Existing Racer</v>
      </c>
      <c r="D43" s="9">
        <f t="shared" si="2"/>
      </c>
      <c r="E43" s="3"/>
      <c r="F43" s="3"/>
      <c r="G43" s="14"/>
      <c r="H43" s="14"/>
      <c r="I43" s="3"/>
      <c r="J43" s="3"/>
      <c r="K43" s="14"/>
      <c r="L43" s="14"/>
      <c r="M43" s="3"/>
      <c r="N43" s="3"/>
      <c r="O43" s="15"/>
      <c r="P43" s="15"/>
      <c r="Q43" s="14"/>
    </row>
    <row r="44" spans="1:17" ht="12.75">
      <c r="A44" s="3">
        <f t="shared" si="3"/>
      </c>
      <c r="B44" s="3">
        <f t="shared" si="4"/>
        <v>0</v>
      </c>
      <c r="C44" s="3" t="str">
        <f>IF(ISERROR(IF(VLOOKUP(A44,Results!$T$2:$AB$61,9,FALSE)=0,"Race 4 only","Existing Racer")),"Race 4 only",IF(VLOOKUP(A44,Results!$T$2:$AB$61,9,FALSE)=0,"Race 4 only","Existing Racer"))</f>
        <v>Existing Racer</v>
      </c>
      <c r="D44" s="9">
        <f t="shared" si="2"/>
      </c>
      <c r="E44" s="3"/>
      <c r="F44" s="3"/>
      <c r="G44" s="14"/>
      <c r="H44" s="14"/>
      <c r="I44" s="3"/>
      <c r="J44" s="3"/>
      <c r="K44" s="14"/>
      <c r="L44" s="14"/>
      <c r="M44" s="3"/>
      <c r="N44" s="3"/>
      <c r="O44" s="15"/>
      <c r="P44" s="15"/>
      <c r="Q44" s="14"/>
    </row>
    <row r="45" spans="1:17" ht="12.75">
      <c r="A45" s="3">
        <f t="shared" si="3"/>
      </c>
      <c r="B45" s="3">
        <f t="shared" si="4"/>
        <v>0</v>
      </c>
      <c r="C45" s="3" t="str">
        <f>IF(ISERROR(IF(VLOOKUP(A45,Results!$T$2:$AB$61,9,FALSE)=0,"Race 4 only","Existing Racer")),"Race 4 only",IF(VLOOKUP(A45,Results!$T$2:$AB$61,9,FALSE)=0,"Race 4 only","Existing Racer"))</f>
        <v>Existing Racer</v>
      </c>
      <c r="D45" s="9">
        <f t="shared" si="2"/>
      </c>
      <c r="E45" s="3"/>
      <c r="F45" s="3"/>
      <c r="G45" s="14"/>
      <c r="H45" s="14"/>
      <c r="I45" s="3"/>
      <c r="J45" s="3"/>
      <c r="K45" s="14"/>
      <c r="L45" s="14"/>
      <c r="M45" s="3"/>
      <c r="N45" s="3"/>
      <c r="O45" s="15"/>
      <c r="P45" s="15"/>
      <c r="Q45" s="14"/>
    </row>
    <row r="46" spans="1:17" ht="12.75">
      <c r="A46" s="3">
        <f t="shared" si="3"/>
      </c>
      <c r="B46" s="3">
        <f t="shared" si="4"/>
        <v>0</v>
      </c>
      <c r="C46" s="3" t="str">
        <f>IF(ISERROR(IF(VLOOKUP(A46,Results!$T$2:$AB$61,9,FALSE)=0,"Race 4 only","Existing Racer")),"Race 4 only",IF(VLOOKUP(A46,Results!$T$2:$AB$61,9,FALSE)=0,"Race 4 only","Existing Racer"))</f>
        <v>Existing Racer</v>
      </c>
      <c r="D46" s="9">
        <f t="shared" si="2"/>
      </c>
      <c r="E46" s="3"/>
      <c r="F46" s="3"/>
      <c r="G46" s="14"/>
      <c r="H46" s="14"/>
      <c r="I46" s="3"/>
      <c r="J46" s="3"/>
      <c r="K46" s="14"/>
      <c r="L46" s="14"/>
      <c r="M46" s="3"/>
      <c r="N46" s="3"/>
      <c r="O46" s="15"/>
      <c r="P46" s="15"/>
      <c r="Q46" s="14"/>
    </row>
    <row r="47" spans="1:17" ht="12.75">
      <c r="A47" s="3">
        <f t="shared" si="3"/>
      </c>
      <c r="B47" s="3">
        <f t="shared" si="4"/>
        <v>0</v>
      </c>
      <c r="C47" s="3" t="str">
        <f>IF(ISERROR(IF(VLOOKUP(A47,Results!$T$2:$AB$61,9,FALSE)=0,"Race 4 only","Existing Racer")),"Race 4 only",IF(VLOOKUP(A47,Results!$T$2:$AB$61,9,FALSE)=0,"Race 4 only","Existing Racer"))</f>
        <v>Existing Racer</v>
      </c>
      <c r="D47" s="9">
        <f t="shared" si="2"/>
      </c>
      <c r="E47" s="3"/>
      <c r="F47" s="3"/>
      <c r="G47" s="14"/>
      <c r="H47" s="14"/>
      <c r="I47" s="3"/>
      <c r="J47" s="3"/>
      <c r="K47" s="14"/>
      <c r="L47" s="14"/>
      <c r="M47" s="3"/>
      <c r="N47" s="3"/>
      <c r="O47" s="15"/>
      <c r="P47" s="15"/>
      <c r="Q47" s="14"/>
    </row>
    <row r="48" spans="1:17" ht="12.75">
      <c r="A48" s="3">
        <f t="shared" si="3"/>
      </c>
      <c r="B48" s="3">
        <f t="shared" si="4"/>
        <v>0</v>
      </c>
      <c r="C48" s="3" t="str">
        <f>IF(ISERROR(IF(VLOOKUP(A48,Results!$T$2:$AB$61,9,FALSE)=0,"Race 4 only","Existing Racer")),"Race 4 only",IF(VLOOKUP(A48,Results!$T$2:$AB$61,9,FALSE)=0,"Race 4 only","Existing Racer"))</f>
        <v>Existing Racer</v>
      </c>
      <c r="D48" s="9">
        <f t="shared" si="2"/>
      </c>
      <c r="E48" s="3"/>
      <c r="F48" s="3"/>
      <c r="G48" s="14"/>
      <c r="H48" s="14"/>
      <c r="I48" s="3"/>
      <c r="J48" s="3"/>
      <c r="K48" s="14"/>
      <c r="L48" s="14"/>
      <c r="M48" s="3"/>
      <c r="N48" s="3"/>
      <c r="O48" s="15"/>
      <c r="P48" s="15"/>
      <c r="Q48" s="14"/>
    </row>
    <row r="49" spans="1:17" ht="12.75">
      <c r="A49" s="3">
        <f t="shared" si="3"/>
      </c>
      <c r="B49" s="3">
        <f t="shared" si="4"/>
        <v>0</v>
      </c>
      <c r="C49" s="3" t="str">
        <f>IF(ISERROR(IF(VLOOKUP(A49,Results!$T$2:$AB$61,9,FALSE)=0,"Race 4 only","Existing Racer")),"Race 4 only",IF(VLOOKUP(A49,Results!$T$2:$AB$61,9,FALSE)=0,"Race 4 only","Existing Racer"))</f>
        <v>Existing Racer</v>
      </c>
      <c r="D49" s="9">
        <f t="shared" si="2"/>
      </c>
      <c r="E49" s="3"/>
      <c r="F49" s="3"/>
      <c r="G49" s="14"/>
      <c r="H49" s="14"/>
      <c r="I49" s="3"/>
      <c r="J49" s="3"/>
      <c r="K49" s="14"/>
      <c r="L49" s="14"/>
      <c r="M49" s="3"/>
      <c r="N49" s="3"/>
      <c r="O49" s="15"/>
      <c r="P49" s="15"/>
      <c r="Q49" s="14"/>
    </row>
    <row r="50" spans="1:17" ht="12.75">
      <c r="A50" s="3">
        <f t="shared" si="3"/>
      </c>
      <c r="B50" s="3">
        <f t="shared" si="4"/>
        <v>0</v>
      </c>
      <c r="C50" s="3" t="str">
        <f>IF(ISERROR(IF(VLOOKUP(A50,Results!$T$2:$AB$61,9,FALSE)=0,"Race 4 only","Existing Racer")),"Race 4 only",IF(VLOOKUP(A50,Results!$T$2:$AB$61,9,FALSE)=0,"Race 4 only","Existing Racer"))</f>
        <v>Existing Racer</v>
      </c>
      <c r="D50" s="9">
        <f t="shared" si="2"/>
      </c>
      <c r="E50" s="3"/>
      <c r="F50" s="3"/>
      <c r="G50" s="14"/>
      <c r="H50" s="14"/>
      <c r="I50" s="3"/>
      <c r="J50" s="3"/>
      <c r="K50" s="14"/>
      <c r="L50" s="14"/>
      <c r="M50" s="3"/>
      <c r="N50" s="3"/>
      <c r="O50" s="15"/>
      <c r="P50" s="15"/>
      <c r="Q50" s="14"/>
    </row>
    <row r="51" spans="1:17" ht="12.75">
      <c r="A51" s="3">
        <f t="shared" si="3"/>
      </c>
      <c r="B51" s="3">
        <f t="shared" si="4"/>
        <v>0</v>
      </c>
      <c r="C51" s="3" t="str">
        <f>IF(ISERROR(IF(VLOOKUP(A51,Results!$T$2:$AB$61,9,FALSE)=0,"Race 4 only","Existing Racer")),"Race 4 only",IF(VLOOKUP(A51,Results!$T$2:$AB$61,9,FALSE)=0,"Race 4 only","Existing Racer"))</f>
        <v>Existing Racer</v>
      </c>
      <c r="D51" s="9">
        <f t="shared" si="2"/>
      </c>
      <c r="E51" s="3"/>
      <c r="F51" s="3"/>
      <c r="G51" s="14"/>
      <c r="H51" s="14"/>
      <c r="I51" s="3"/>
      <c r="J51" s="3"/>
      <c r="K51" s="14"/>
      <c r="L51" s="14"/>
      <c r="M51" s="3"/>
      <c r="N51" s="3"/>
      <c r="O51" s="15"/>
      <c r="P51" s="15"/>
      <c r="Q51" s="14"/>
    </row>
    <row r="52" spans="1:17" ht="12.75">
      <c r="A52" s="3">
        <f t="shared" si="3"/>
      </c>
      <c r="B52" s="3">
        <f t="shared" si="4"/>
        <v>0</v>
      </c>
      <c r="C52" s="3" t="str">
        <f>IF(ISERROR(IF(VLOOKUP(A52,Results!$T$2:$AB$61,9,FALSE)=0,"Race 4 only","Existing Racer")),"Race 4 only",IF(VLOOKUP(A52,Results!$T$2:$AB$61,9,FALSE)=0,"Race 4 only","Existing Racer"))</f>
        <v>Existing Racer</v>
      </c>
      <c r="D52" s="9">
        <f t="shared" si="2"/>
      </c>
      <c r="E52" s="3"/>
      <c r="F52" s="3"/>
      <c r="G52" s="14"/>
      <c r="H52" s="14"/>
      <c r="I52" s="3"/>
      <c r="J52" s="3"/>
      <c r="K52" s="14"/>
      <c r="L52" s="14"/>
      <c r="M52" s="3"/>
      <c r="N52" s="3"/>
      <c r="O52" s="15"/>
      <c r="P52" s="15"/>
      <c r="Q52" s="14"/>
    </row>
    <row r="53" spans="1:17" ht="12.75">
      <c r="A53" s="3">
        <f t="shared" si="3"/>
      </c>
      <c r="B53" s="3">
        <f t="shared" si="4"/>
        <v>0</v>
      </c>
      <c r="C53" s="3" t="str">
        <f>IF(ISERROR(IF(VLOOKUP(A53,Results!$T$2:$AB$61,9,FALSE)=0,"Race 4 only","Existing Racer")),"Race 4 only",IF(VLOOKUP(A53,Results!$T$2:$AB$61,9,FALSE)=0,"Race 4 only","Existing Racer"))</f>
        <v>Existing Racer</v>
      </c>
      <c r="D53" s="9">
        <f t="shared" si="2"/>
      </c>
      <c r="E53" s="3"/>
      <c r="F53" s="3"/>
      <c r="G53" s="14"/>
      <c r="H53" s="14"/>
      <c r="I53" s="3"/>
      <c r="J53" s="3"/>
      <c r="K53" s="14"/>
      <c r="L53" s="14"/>
      <c r="M53" s="3"/>
      <c r="N53" s="3"/>
      <c r="O53" s="15"/>
      <c r="P53" s="15"/>
      <c r="Q53" s="14"/>
    </row>
    <row r="54" spans="1:17" ht="12.75">
      <c r="A54" s="3">
        <f t="shared" si="3"/>
      </c>
      <c r="B54" s="3">
        <f t="shared" si="4"/>
        <v>0</v>
      </c>
      <c r="C54" s="3" t="str">
        <f>IF(ISERROR(IF(VLOOKUP(A54,Results!$T$2:$AB$61,9,FALSE)=0,"Race 4 only","Existing Racer")),"Race 4 only",IF(VLOOKUP(A54,Results!$T$2:$AB$61,9,FALSE)=0,"Race 4 only","Existing Racer"))</f>
        <v>Existing Racer</v>
      </c>
      <c r="D54" s="9">
        <f t="shared" si="2"/>
      </c>
      <c r="E54" s="3"/>
      <c r="F54" s="3"/>
      <c r="G54" s="14"/>
      <c r="H54" s="14"/>
      <c r="I54" s="3"/>
      <c r="J54" s="3"/>
      <c r="K54" s="14"/>
      <c r="L54" s="14"/>
      <c r="M54" s="3"/>
      <c r="N54" s="3"/>
      <c r="O54" s="15"/>
      <c r="P54" s="15"/>
      <c r="Q54" s="14"/>
    </row>
    <row r="55" spans="1:17" ht="12.75">
      <c r="A55" s="3">
        <f t="shared" si="3"/>
      </c>
      <c r="B55" s="3">
        <f t="shared" si="4"/>
        <v>0</v>
      </c>
      <c r="C55" s="3" t="str">
        <f>IF(ISERROR(IF(VLOOKUP(A55,Results!$T$2:$AB$61,9,FALSE)=0,"Race 4 only","Existing Racer")),"Race 4 only",IF(VLOOKUP(A55,Results!$T$2:$AB$61,9,FALSE)=0,"Race 4 only","Existing Racer"))</f>
        <v>Existing Racer</v>
      </c>
      <c r="D55" s="9">
        <f t="shared" si="2"/>
      </c>
      <c r="E55" s="3"/>
      <c r="F55" s="3"/>
      <c r="G55" s="14"/>
      <c r="H55" s="14"/>
      <c r="I55" s="3"/>
      <c r="J55" s="3"/>
      <c r="K55" s="14"/>
      <c r="L55" s="14"/>
      <c r="M55" s="3"/>
      <c r="N55" s="3"/>
      <c r="O55" s="15"/>
      <c r="P55" s="15"/>
      <c r="Q55" s="14"/>
    </row>
    <row r="56" spans="1:17" ht="12.75">
      <c r="A56" s="3">
        <f t="shared" si="3"/>
      </c>
      <c r="B56" s="3">
        <f t="shared" si="4"/>
        <v>0</v>
      </c>
      <c r="C56" s="3" t="str">
        <f>IF(ISERROR(IF(VLOOKUP(A56,Results!$T$2:$AB$61,9,FALSE)=0,"Race 4 only","Existing Racer")),"Race 4 only",IF(VLOOKUP(A56,Results!$T$2:$AB$61,9,FALSE)=0,"Race 4 only","Existing Racer"))</f>
        <v>Existing Racer</v>
      </c>
      <c r="D56" s="9">
        <f t="shared" si="2"/>
      </c>
      <c r="E56" s="3"/>
      <c r="F56" s="3"/>
      <c r="G56" s="14"/>
      <c r="H56" s="14"/>
      <c r="I56" s="3"/>
      <c r="J56" s="3"/>
      <c r="K56" s="14"/>
      <c r="L56" s="14"/>
      <c r="M56" s="3"/>
      <c r="N56" s="3"/>
      <c r="O56" s="15"/>
      <c r="P56" s="15"/>
      <c r="Q56" s="14"/>
    </row>
    <row r="57" spans="1:17" ht="12.75">
      <c r="A57" s="3">
        <f t="shared" si="3"/>
      </c>
      <c r="B57" s="3">
        <f t="shared" si="4"/>
        <v>0</v>
      </c>
      <c r="C57" s="3" t="str">
        <f>IF(ISERROR(IF(VLOOKUP(A57,Results!$T$2:$AB$61,9,FALSE)=0,"Race 4 only","Existing Racer")),"Race 4 only",IF(VLOOKUP(A57,Results!$T$2:$AB$61,9,FALSE)=0,"Race 4 only","Existing Racer"))</f>
        <v>Existing Racer</v>
      </c>
      <c r="D57" s="9">
        <f t="shared" si="2"/>
      </c>
      <c r="E57" s="3"/>
      <c r="F57" s="3"/>
      <c r="G57" s="14"/>
      <c r="H57" s="14"/>
      <c r="I57" s="3"/>
      <c r="J57" s="3"/>
      <c r="K57" s="14"/>
      <c r="L57" s="14"/>
      <c r="M57" s="3"/>
      <c r="N57" s="3"/>
      <c r="O57" s="15"/>
      <c r="P57" s="15"/>
      <c r="Q57" s="14"/>
    </row>
    <row r="58" spans="1:17" ht="12.75">
      <c r="A58" s="3">
        <f t="shared" si="3"/>
      </c>
      <c r="B58" s="3">
        <f t="shared" si="4"/>
        <v>0</v>
      </c>
      <c r="C58" s="3" t="str">
        <f>IF(ISERROR(IF(VLOOKUP(A58,Results!$T$2:$AB$61,9,FALSE)=0,"Race 4 only","Existing Racer")),"Race 4 only",IF(VLOOKUP(A58,Results!$T$2:$AB$61,9,FALSE)=0,"Race 4 only","Existing Racer"))</f>
        <v>Existing Racer</v>
      </c>
      <c r="D58" s="9">
        <f t="shared" si="2"/>
      </c>
      <c r="E58" s="3"/>
      <c r="F58" s="3"/>
      <c r="G58" s="14"/>
      <c r="H58" s="14"/>
      <c r="I58" s="3"/>
      <c r="J58" s="3"/>
      <c r="K58" s="14"/>
      <c r="L58" s="14"/>
      <c r="M58" s="3"/>
      <c r="N58" s="3"/>
      <c r="O58" s="15"/>
      <c r="P58" s="15"/>
      <c r="Q58" s="14"/>
    </row>
    <row r="59" spans="1:17" ht="12.75">
      <c r="A59" s="3">
        <f t="shared" si="3"/>
      </c>
      <c r="B59" s="3">
        <f t="shared" si="4"/>
        <v>0</v>
      </c>
      <c r="C59" s="3" t="str">
        <f>IF(ISERROR(IF(VLOOKUP(A59,Results!$T$2:$AB$61,9,FALSE)=0,"Race 4 only","Existing Racer")),"Race 4 only",IF(VLOOKUP(A59,Results!$T$2:$AB$61,9,FALSE)=0,"Race 4 only","Existing Racer"))</f>
        <v>Existing Racer</v>
      </c>
      <c r="D59" s="9">
        <f t="shared" si="2"/>
      </c>
      <c r="E59" s="3"/>
      <c r="F59" s="3"/>
      <c r="G59" s="14"/>
      <c r="H59" s="14"/>
      <c r="I59" s="3"/>
      <c r="J59" s="3"/>
      <c r="K59" s="14"/>
      <c r="L59" s="14"/>
      <c r="M59" s="3"/>
      <c r="N59" s="3"/>
      <c r="O59" s="15"/>
      <c r="P59" s="15"/>
      <c r="Q59" s="14"/>
    </row>
    <row r="60" spans="1:17" ht="12.75">
      <c r="A60" s="3">
        <f t="shared" si="3"/>
      </c>
      <c r="B60" s="3">
        <f t="shared" si="4"/>
        <v>0</v>
      </c>
      <c r="C60" s="3" t="str">
        <f>IF(ISERROR(IF(VLOOKUP(A60,Results!$T$2:$AB$61,9,FALSE)=0,"Race 4 only","Existing Racer")),"Race 4 only",IF(VLOOKUP(A60,Results!$T$2:$AB$61,9,FALSE)=0,"Race 4 only","Existing Racer"))</f>
        <v>Existing Racer</v>
      </c>
      <c r="D60" s="9">
        <f t="shared" si="2"/>
      </c>
      <c r="E60" s="3"/>
      <c r="F60" s="3"/>
      <c r="G60" s="14"/>
      <c r="H60" s="14"/>
      <c r="I60" s="3"/>
      <c r="J60" s="3"/>
      <c r="K60" s="14"/>
      <c r="L60" s="14"/>
      <c r="M60" s="3"/>
      <c r="N60" s="3"/>
      <c r="O60" s="15"/>
      <c r="P60" s="15"/>
      <c r="Q60" s="14"/>
    </row>
    <row r="61" spans="1:17" ht="12.75">
      <c r="A61" s="3">
        <f t="shared" si="3"/>
      </c>
      <c r="B61" s="3">
        <f t="shared" si="4"/>
        <v>0</v>
      </c>
      <c r="C61" s="3" t="str">
        <f>IF(ISERROR(IF(VLOOKUP(A61,Results!$T$2:$AB$61,9,FALSE)=0,"Race 4 only","Existing Racer")),"Race 4 only",IF(VLOOKUP(A61,Results!$T$2:$AB$61,9,FALSE)=0,"Race 4 only","Existing Racer"))</f>
        <v>Existing Racer</v>
      </c>
      <c r="D61" s="9">
        <f t="shared" si="2"/>
      </c>
      <c r="E61" s="3"/>
      <c r="F61" s="3"/>
      <c r="G61" s="14"/>
      <c r="H61" s="14"/>
      <c r="I61" s="3"/>
      <c r="J61" s="3"/>
      <c r="K61" s="14"/>
      <c r="L61" s="14"/>
      <c r="M61" s="3"/>
      <c r="N61" s="3"/>
      <c r="O61" s="15"/>
      <c r="P61" s="15"/>
      <c r="Q61" s="14"/>
    </row>
    <row r="62" spans="1:17" ht="12.75">
      <c r="A62" s="3">
        <f t="shared" si="3"/>
      </c>
      <c r="B62" s="3">
        <f t="shared" si="4"/>
        <v>0</v>
      </c>
      <c r="C62" s="3" t="str">
        <f>IF(ISERROR(IF(VLOOKUP(A62,Results!$T$2:$AB$61,9,FALSE)=0,"Race 4 only","Existing Racer")),"Race 4 only",IF(VLOOKUP(A62,Results!$T$2:$AB$61,9,FALSE)=0,"Race 4 only","Existing Racer"))</f>
        <v>Existing Racer</v>
      </c>
      <c r="D62" s="9">
        <f t="shared" si="2"/>
      </c>
      <c r="E62" s="3"/>
      <c r="F62" s="3"/>
      <c r="G62" s="14"/>
      <c r="H62" s="14"/>
      <c r="I62" s="3"/>
      <c r="J62" s="3"/>
      <c r="K62" s="14"/>
      <c r="L62" s="14"/>
      <c r="M62" s="3"/>
      <c r="N62" s="3"/>
      <c r="O62" s="15"/>
      <c r="P62" s="15"/>
      <c r="Q62" s="14"/>
    </row>
    <row r="63" spans="1:17" ht="12.75">
      <c r="A63" s="3">
        <f t="shared" si="3"/>
      </c>
      <c r="B63" s="3">
        <f t="shared" si="4"/>
        <v>0</v>
      </c>
      <c r="C63" s="3" t="str">
        <f>IF(ISERROR(IF(VLOOKUP(A63,Results!$T$2:$AB$61,9,FALSE)=0,"Race 4 only","Existing Racer")),"Race 4 only",IF(VLOOKUP(A63,Results!$T$2:$AB$61,9,FALSE)=0,"Race 4 only","Existing Racer"))</f>
        <v>Existing Racer</v>
      </c>
      <c r="D63" s="9">
        <f t="shared" si="2"/>
      </c>
      <c r="E63" s="3"/>
      <c r="F63" s="3"/>
      <c r="G63" s="14"/>
      <c r="H63" s="14"/>
      <c r="I63" s="3"/>
      <c r="J63" s="3"/>
      <c r="K63" s="14"/>
      <c r="L63" s="14"/>
      <c r="M63" s="3"/>
      <c r="N63" s="3"/>
      <c r="O63" s="15"/>
      <c r="P63" s="15"/>
      <c r="Q63" s="14"/>
    </row>
    <row r="64" spans="1:17" ht="12.75">
      <c r="A64" s="3">
        <f t="shared" si="3"/>
      </c>
      <c r="B64" s="3">
        <f t="shared" si="4"/>
        <v>0</v>
      </c>
      <c r="C64" s="3" t="str">
        <f>IF(ISERROR(IF(VLOOKUP(A64,Results!$T$2:$AB$61,9,FALSE)=0,"Race 4 only","Existing Racer")),"Race 4 only",IF(VLOOKUP(A64,Results!$T$2:$AB$61,9,FALSE)=0,"Race 4 only","Existing Racer"))</f>
        <v>Existing Racer</v>
      </c>
      <c r="D64" s="9">
        <f t="shared" si="2"/>
      </c>
      <c r="E64" s="3"/>
      <c r="F64" s="3"/>
      <c r="G64" s="14"/>
      <c r="H64" s="14"/>
      <c r="I64" s="3"/>
      <c r="J64" s="3"/>
      <c r="K64" s="14"/>
      <c r="L64" s="14"/>
      <c r="M64" s="3"/>
      <c r="N64" s="3"/>
      <c r="O64" s="15"/>
      <c r="P64" s="15"/>
      <c r="Q64" s="14"/>
    </row>
  </sheetData>
  <sheetProtection password="C943" sheet="1" objects="1" scenarios="1"/>
  <conditionalFormatting sqref="D5:D6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Q64"/>
  <sheetViews>
    <sheetView zoomScale="85" zoomScaleNormal="85" workbookViewId="0" topLeftCell="D1">
      <selection activeCell="E19" sqref="E19"/>
    </sheetView>
  </sheetViews>
  <sheetFormatPr defaultColWidth="9.140625" defaultRowHeight="12.75"/>
  <cols>
    <col min="1" max="1" width="10.140625" style="0" hidden="1" customWidth="1"/>
    <col min="2" max="2" width="5.00390625" style="0" hidden="1" customWidth="1"/>
    <col min="3" max="3" width="13.8515625" style="0" hidden="1" customWidth="1"/>
    <col min="4" max="4" width="11.28125" style="10" customWidth="1"/>
    <col min="5" max="5" width="6.140625" style="16" customWidth="1"/>
    <col min="6" max="6" width="13.8515625" style="16" bestFit="1" customWidth="1"/>
    <col min="7" max="7" width="13.28125" style="16" bestFit="1" customWidth="1"/>
    <col min="8" max="8" width="4.140625" style="16" bestFit="1" customWidth="1"/>
    <col min="9" max="9" width="18.421875" style="16" bestFit="1" customWidth="1"/>
    <col min="10" max="10" width="7.7109375" style="16" bestFit="1" customWidth="1"/>
    <col min="11" max="11" width="13.28125" style="16" bestFit="1" customWidth="1"/>
    <col min="12" max="12" width="6.7109375" style="16" bestFit="1" customWidth="1"/>
    <col min="13" max="13" width="12.7109375" style="16" bestFit="1" customWidth="1"/>
    <col min="14" max="14" width="9.421875" style="16" bestFit="1" customWidth="1"/>
    <col min="15" max="15" width="14.421875" style="16" bestFit="1" customWidth="1"/>
    <col min="16" max="16" width="10.00390625" style="16" bestFit="1" customWidth="1"/>
    <col min="17" max="17" width="12.28125" style="16" bestFit="1" customWidth="1"/>
  </cols>
  <sheetData>
    <row r="2" ht="12.75">
      <c r="F2" s="16" t="s">
        <v>46</v>
      </c>
    </row>
    <row r="4" spans="1:17" ht="48">
      <c r="A4" s="5" t="s">
        <v>20</v>
      </c>
      <c r="B4" s="7" t="s">
        <v>21</v>
      </c>
      <c r="C4" s="7" t="s">
        <v>24</v>
      </c>
      <c r="D4" s="8" t="s">
        <v>26</v>
      </c>
      <c r="E4" s="11" t="s">
        <v>7</v>
      </c>
      <c r="F4" s="11" t="s">
        <v>8</v>
      </c>
      <c r="G4" s="12" t="s">
        <v>9</v>
      </c>
      <c r="H4" s="13" t="s">
        <v>10</v>
      </c>
      <c r="I4" s="11" t="s">
        <v>11</v>
      </c>
      <c r="J4" s="49" t="s">
        <v>12</v>
      </c>
      <c r="K4" s="12" t="s">
        <v>13</v>
      </c>
      <c r="L4" s="13" t="s">
        <v>14</v>
      </c>
      <c r="M4" s="11" t="s">
        <v>15</v>
      </c>
      <c r="N4" s="11" t="s">
        <v>16</v>
      </c>
      <c r="O4" s="13" t="s">
        <v>17</v>
      </c>
      <c r="P4" s="50" t="s">
        <v>18</v>
      </c>
      <c r="Q4" s="51" t="s">
        <v>19</v>
      </c>
    </row>
    <row r="5" spans="1:17" ht="12.75">
      <c r="A5" s="3" t="str">
        <f aca="true" t="shared" si="0" ref="A5:A36">CONCATENATE(F5,E5)</f>
        <v>JowettJ</v>
      </c>
      <c r="B5" s="3">
        <f aca="true" t="shared" si="1" ref="B5:B36">Q5</f>
        <v>1</v>
      </c>
      <c r="C5" s="3" t="str">
        <f>IF(ISERROR(IF(VLOOKUP(A5,Results!$T$2:$AC$61,10,FALSE)=0,"Race 5 only","Existing Racer")),"Race 5 only",IF(VLOOKUP(A5,Results!$T$2:$AC$61,10,FALSE)=0,"Race 5 only","Existing Racer"))</f>
        <v>Existing Racer</v>
      </c>
      <c r="D5" s="9" t="str">
        <f>IF(A5="","",IF(C5="Race 5 only","Yes","No"))</f>
        <v>No</v>
      </c>
      <c r="E5" s="56" t="s">
        <v>63</v>
      </c>
      <c r="F5" s="3" t="s">
        <v>67</v>
      </c>
      <c r="G5" s="14" t="s">
        <v>68</v>
      </c>
      <c r="H5" s="14">
        <v>0</v>
      </c>
      <c r="I5" s="3" t="s">
        <v>58</v>
      </c>
      <c r="J5" s="3">
        <v>4665</v>
      </c>
      <c r="K5" s="14" t="s">
        <v>58</v>
      </c>
      <c r="L5" s="14">
        <v>1155</v>
      </c>
      <c r="M5" s="3">
        <v>30</v>
      </c>
      <c r="N5" s="6">
        <v>34</v>
      </c>
      <c r="O5" s="15">
        <v>1834</v>
      </c>
      <c r="P5" s="15">
        <v>1587.878787878788</v>
      </c>
      <c r="Q5" s="14">
        <v>1</v>
      </c>
    </row>
    <row r="6" spans="1:17" ht="12.75">
      <c r="A6" s="3" t="str">
        <f t="shared" si="0"/>
        <v>YoungV</v>
      </c>
      <c r="B6" s="3">
        <f t="shared" si="1"/>
        <v>2</v>
      </c>
      <c r="C6" s="3" t="str">
        <f>IF(ISERROR(IF(VLOOKUP(A6,Results!$T$2:$AC$61,10,FALSE)=0,"Race 5 only","Existing Racer")),"Race 5 only",IF(VLOOKUP(A6,Results!$T$2:$AC$61,10,FALSE)=0,"Race 5 only","Existing Racer"))</f>
        <v>Existing Racer</v>
      </c>
      <c r="D6" s="9" t="str">
        <f aca="true" t="shared" si="2" ref="D6:D64">IF(A6="","",IF(C6="Race 5 only","Yes","No"))</f>
        <v>No</v>
      </c>
      <c r="E6" s="3" t="s">
        <v>55</v>
      </c>
      <c r="F6" s="3" t="s">
        <v>56</v>
      </c>
      <c r="G6" s="14" t="s">
        <v>57</v>
      </c>
      <c r="H6" s="14">
        <v>0</v>
      </c>
      <c r="I6" s="4" t="s">
        <v>58</v>
      </c>
      <c r="J6" s="3">
        <v>4620</v>
      </c>
      <c r="K6" s="14" t="s">
        <v>58</v>
      </c>
      <c r="L6" s="14">
        <v>1155</v>
      </c>
      <c r="M6" s="3">
        <v>30</v>
      </c>
      <c r="N6" s="6">
        <v>36</v>
      </c>
      <c r="O6" s="15">
        <v>1836</v>
      </c>
      <c r="P6" s="15">
        <v>1589.6103896103896</v>
      </c>
      <c r="Q6" s="14">
        <v>2</v>
      </c>
    </row>
    <row r="7" spans="1:17" ht="12.75">
      <c r="A7" s="3" t="str">
        <f t="shared" si="0"/>
        <v>vinsonm</v>
      </c>
      <c r="B7" s="3">
        <f t="shared" si="1"/>
        <v>3</v>
      </c>
      <c r="C7" s="3" t="str">
        <f>IF(ISERROR(IF(VLOOKUP(A7,Results!$T$2:$AC$61,10,FALSE)=0,"Race 5 only","Existing Racer")),"Race 5 only",IF(VLOOKUP(A7,Results!$T$2:$AC$61,10,FALSE)=0,"Race 5 only","Existing Racer"))</f>
        <v>Existing Racer</v>
      </c>
      <c r="D7" s="9" t="str">
        <f t="shared" si="2"/>
        <v>No</v>
      </c>
      <c r="E7" s="3" t="s">
        <v>51</v>
      </c>
      <c r="F7" s="3" t="s">
        <v>52</v>
      </c>
      <c r="G7" s="14" t="s">
        <v>53</v>
      </c>
      <c r="H7" s="14">
        <v>0</v>
      </c>
      <c r="I7" s="4" t="s">
        <v>54</v>
      </c>
      <c r="J7" s="3">
        <v>732</v>
      </c>
      <c r="K7" s="14" t="s">
        <v>54</v>
      </c>
      <c r="L7" s="14">
        <v>1059</v>
      </c>
      <c r="M7" s="3">
        <v>30</v>
      </c>
      <c r="N7" s="6">
        <v>7</v>
      </c>
      <c r="O7" s="15">
        <v>1807</v>
      </c>
      <c r="P7" s="15">
        <v>1706.3267233238905</v>
      </c>
      <c r="Q7" s="14">
        <v>3</v>
      </c>
    </row>
    <row r="8" spans="1:17" ht="12.75">
      <c r="A8" s="3" t="str">
        <f t="shared" si="0"/>
        <v>popeE</v>
      </c>
      <c r="B8" s="3">
        <f t="shared" si="1"/>
        <v>4</v>
      </c>
      <c r="C8" s="3" t="str">
        <f>IF(ISERROR(IF(VLOOKUP(A8,Results!$T$2:$AC$61,10,FALSE)=0,"Race 5 only","Existing Racer")),"Race 5 only",IF(VLOOKUP(A8,Results!$T$2:$AC$61,10,FALSE)=0,"Race 5 only","Existing Racer"))</f>
        <v>Existing Racer</v>
      </c>
      <c r="D8" s="9" t="str">
        <f t="shared" si="2"/>
        <v>No</v>
      </c>
      <c r="E8" s="3" t="s">
        <v>69</v>
      </c>
      <c r="F8" s="3" t="s">
        <v>70</v>
      </c>
      <c r="G8" s="14" t="s">
        <v>71</v>
      </c>
      <c r="H8" s="14">
        <v>0</v>
      </c>
      <c r="I8" s="3" t="s">
        <v>72</v>
      </c>
      <c r="J8" s="3">
        <v>804</v>
      </c>
      <c r="K8" s="14" t="s">
        <v>73</v>
      </c>
      <c r="L8" s="14">
        <v>1173</v>
      </c>
      <c r="M8" s="3">
        <v>33</v>
      </c>
      <c r="N8" s="6">
        <v>49</v>
      </c>
      <c r="O8" s="15">
        <v>2029</v>
      </c>
      <c r="P8" s="15">
        <v>1729.7527706734868</v>
      </c>
      <c r="Q8" s="14">
        <v>4</v>
      </c>
    </row>
    <row r="9" spans="1:17" ht="12.75">
      <c r="A9" s="3" t="str">
        <f t="shared" si="0"/>
        <v>gloverd</v>
      </c>
      <c r="B9" s="3">
        <f t="shared" si="1"/>
        <v>5</v>
      </c>
      <c r="C9" s="3" t="str">
        <f>IF(ISERROR(IF(VLOOKUP(A9,Results!$T$2:$AC$61,10,FALSE)=0,"Race 5 only","Existing Racer")),"Race 5 only",IF(VLOOKUP(A9,Results!$T$2:$AC$61,10,FALSE)=0,"Race 5 only","Existing Racer"))</f>
        <v>Existing Racer</v>
      </c>
      <c r="D9" s="9" t="str">
        <f t="shared" si="2"/>
        <v>No</v>
      </c>
      <c r="E9" s="3" t="s">
        <v>87</v>
      </c>
      <c r="F9" s="3" t="s">
        <v>88</v>
      </c>
      <c r="G9" s="14" t="s">
        <v>89</v>
      </c>
      <c r="H9" s="14">
        <v>0</v>
      </c>
      <c r="I9" s="3" t="s">
        <v>76</v>
      </c>
      <c r="J9" s="3">
        <v>167844</v>
      </c>
      <c r="K9" s="14" t="s">
        <v>77</v>
      </c>
      <c r="L9" s="14">
        <v>1078</v>
      </c>
      <c r="M9" s="3">
        <v>31</v>
      </c>
      <c r="N9" s="3">
        <v>9</v>
      </c>
      <c r="O9" s="15">
        <v>1869</v>
      </c>
      <c r="P9" s="15">
        <v>1733.7662337662337</v>
      </c>
      <c r="Q9" s="14">
        <v>5</v>
      </c>
    </row>
    <row r="10" spans="1:17" ht="12.75">
      <c r="A10" s="3" t="str">
        <f t="shared" si="0"/>
        <v>harrisonJ</v>
      </c>
      <c r="B10" s="3">
        <f t="shared" si="1"/>
        <v>6</v>
      </c>
      <c r="C10" s="3" t="str">
        <f>IF(ISERROR(IF(VLOOKUP(A10,Results!$T$2:$AC$61,10,FALSE)=0,"Race 5 only","Existing Racer")),"Race 5 only",IF(VLOOKUP(A10,Results!$T$2:$AC$61,10,FALSE)=0,"Race 5 only","Existing Racer"))</f>
        <v>Existing Racer</v>
      </c>
      <c r="D10" s="9" t="str">
        <f t="shared" si="2"/>
        <v>No</v>
      </c>
      <c r="E10" s="3" t="s">
        <v>63</v>
      </c>
      <c r="F10" s="3" t="s">
        <v>64</v>
      </c>
      <c r="G10" s="14" t="s">
        <v>65</v>
      </c>
      <c r="H10" s="14">
        <v>0</v>
      </c>
      <c r="I10" s="3" t="s">
        <v>66</v>
      </c>
      <c r="J10" s="3">
        <v>949</v>
      </c>
      <c r="K10" s="14" t="s">
        <v>54</v>
      </c>
      <c r="L10" s="14">
        <v>1059</v>
      </c>
      <c r="M10" s="3">
        <v>33</v>
      </c>
      <c r="N10" s="6">
        <v>10</v>
      </c>
      <c r="O10" s="15">
        <v>1990</v>
      </c>
      <c r="P10" s="15">
        <v>1879.1312559017942</v>
      </c>
      <c r="Q10" s="14">
        <v>6</v>
      </c>
    </row>
    <row r="11" spans="1:17" ht="12.75">
      <c r="A11" s="3" t="str">
        <f t="shared" si="0"/>
        <v>gannonk</v>
      </c>
      <c r="B11" s="3">
        <f t="shared" si="1"/>
        <v>7</v>
      </c>
      <c r="C11" s="3" t="str">
        <f>IF(ISERROR(IF(VLOOKUP(A11,Results!$T$2:$AC$61,10,FALSE)=0,"Race 5 only","Existing Racer")),"Race 5 only",IF(VLOOKUP(A11,Results!$T$2:$AC$61,10,FALSE)=0,"Race 5 only","Existing Racer"))</f>
        <v>Existing Racer</v>
      </c>
      <c r="D11" s="9" t="str">
        <f t="shared" si="2"/>
        <v>No</v>
      </c>
      <c r="E11" s="3" t="s">
        <v>138</v>
      </c>
      <c r="F11" s="3" t="s">
        <v>139</v>
      </c>
      <c r="G11" s="14" t="s">
        <v>140</v>
      </c>
      <c r="H11" s="14">
        <v>0</v>
      </c>
      <c r="I11" s="3" t="s">
        <v>76</v>
      </c>
      <c r="J11" s="3">
        <v>57905</v>
      </c>
      <c r="K11" s="14" t="s">
        <v>77</v>
      </c>
      <c r="L11" s="14">
        <v>1078</v>
      </c>
      <c r="M11" s="3">
        <v>34</v>
      </c>
      <c r="N11" s="6">
        <v>12</v>
      </c>
      <c r="O11" s="15">
        <v>2052</v>
      </c>
      <c r="P11" s="15">
        <v>1903.5250463821892</v>
      </c>
      <c r="Q11" s="14">
        <v>7</v>
      </c>
    </row>
    <row r="12" spans="1:17" ht="12.75">
      <c r="A12" s="3" t="str">
        <f t="shared" si="0"/>
        <v>sandellI</v>
      </c>
      <c r="B12" s="3">
        <f t="shared" si="1"/>
        <v>8</v>
      </c>
      <c r="C12" s="3" t="str">
        <f>IF(ISERROR(IF(VLOOKUP(A12,Results!$T$2:$AC$61,10,FALSE)=0,"Race 5 only","Existing Racer")),"Race 5 only",IF(VLOOKUP(A12,Results!$T$2:$AC$61,10,FALSE)=0,"Race 5 only","Existing Racer"))</f>
        <v>Existing Racer</v>
      </c>
      <c r="D12" s="9" t="str">
        <f t="shared" si="2"/>
        <v>No</v>
      </c>
      <c r="E12" s="3" t="s">
        <v>96</v>
      </c>
      <c r="F12" s="3" t="s">
        <v>97</v>
      </c>
      <c r="G12" s="14" t="s">
        <v>98</v>
      </c>
      <c r="H12" s="14">
        <v>0</v>
      </c>
      <c r="I12" s="3" t="s">
        <v>99</v>
      </c>
      <c r="J12" s="3">
        <v>231</v>
      </c>
      <c r="K12" s="14" t="s">
        <v>99</v>
      </c>
      <c r="L12" s="14">
        <v>1148</v>
      </c>
      <c r="M12" s="3">
        <v>37</v>
      </c>
      <c r="N12" s="6">
        <v>3</v>
      </c>
      <c r="O12" s="15">
        <v>2223</v>
      </c>
      <c r="P12" s="15">
        <v>1936.411149825784</v>
      </c>
      <c r="Q12" s="14">
        <v>8</v>
      </c>
    </row>
    <row r="13" spans="1:17" ht="12.75">
      <c r="A13" s="3" t="str">
        <f t="shared" si="0"/>
        <v>PepperE</v>
      </c>
      <c r="B13" s="3">
        <f t="shared" si="1"/>
        <v>9</v>
      </c>
      <c r="C13" s="3" t="str">
        <f>IF(ISERROR(IF(VLOOKUP(A13,Results!$T$2:$AC$61,10,FALSE)=0,"Race 5 only","Existing Racer")),"Race 5 only",IF(VLOOKUP(A13,Results!$T$2:$AC$61,10,FALSE)=0,"Race 5 only","Existing Racer"))</f>
        <v>Existing Racer</v>
      </c>
      <c r="D13" s="9" t="str">
        <f t="shared" si="2"/>
        <v>No</v>
      </c>
      <c r="E13" s="3" t="s">
        <v>69</v>
      </c>
      <c r="F13" s="4" t="s">
        <v>74</v>
      </c>
      <c r="G13" s="14" t="s">
        <v>75</v>
      </c>
      <c r="H13" s="14">
        <v>0</v>
      </c>
      <c r="I13" s="3" t="s">
        <v>76</v>
      </c>
      <c r="J13" s="3">
        <v>143522</v>
      </c>
      <c r="K13" s="14" t="s">
        <v>77</v>
      </c>
      <c r="L13" s="14">
        <v>1078</v>
      </c>
      <c r="M13" s="3">
        <v>34</v>
      </c>
      <c r="N13" s="6">
        <v>48</v>
      </c>
      <c r="O13" s="15">
        <v>2088</v>
      </c>
      <c r="P13" s="15">
        <v>1936.9202226345083</v>
      </c>
      <c r="Q13" s="14">
        <v>9</v>
      </c>
    </row>
    <row r="14" spans="1:17" ht="12.75">
      <c r="A14" s="3" t="str">
        <f t="shared" si="0"/>
        <v>Glover (Y)L</v>
      </c>
      <c r="B14" s="3">
        <f t="shared" si="1"/>
        <v>10</v>
      </c>
      <c r="C14" s="3" t="str">
        <f>IF(ISERROR(IF(VLOOKUP(A14,Results!$T$2:$AC$61,10,FALSE)=0,"Race 5 only","Existing Racer")),"Race 5 only",IF(VLOOKUP(A14,Results!$T$2:$AC$61,10,FALSE)=0,"Race 5 only","Existing Racer"))</f>
        <v>Existing Racer</v>
      </c>
      <c r="D14" s="9" t="str">
        <f t="shared" si="2"/>
        <v>No</v>
      </c>
      <c r="E14" s="3" t="s">
        <v>106</v>
      </c>
      <c r="F14" s="3" t="s">
        <v>107</v>
      </c>
      <c r="G14" s="14" t="s">
        <v>108</v>
      </c>
      <c r="H14" s="14">
        <v>0</v>
      </c>
      <c r="I14" s="3" t="s">
        <v>109</v>
      </c>
      <c r="J14" s="3">
        <v>31403</v>
      </c>
      <c r="K14" s="14" t="s">
        <v>109</v>
      </c>
      <c r="L14" s="14">
        <v>1290</v>
      </c>
      <c r="M14" s="3">
        <v>42</v>
      </c>
      <c r="N14" s="3">
        <v>10</v>
      </c>
      <c r="O14" s="15">
        <v>2530</v>
      </c>
      <c r="P14" s="15">
        <v>1961.2403100775193</v>
      </c>
      <c r="Q14" s="14">
        <v>10</v>
      </c>
    </row>
    <row r="15" spans="1:17" ht="12.75">
      <c r="A15" s="3" t="str">
        <f t="shared" si="0"/>
        <v>walthamd</v>
      </c>
      <c r="B15" s="3">
        <f t="shared" si="1"/>
        <v>11</v>
      </c>
      <c r="C15" s="3" t="str">
        <f>IF(ISERROR(IF(VLOOKUP(A15,Results!$T$2:$AC$61,10,FALSE)=0,"Race 5 only","Existing Racer")),"Race 5 only",IF(VLOOKUP(A15,Results!$T$2:$AC$61,10,FALSE)=0,"Race 5 only","Existing Racer"))</f>
        <v>Existing Racer</v>
      </c>
      <c r="D15" s="9" t="str">
        <f t="shared" si="2"/>
        <v>No</v>
      </c>
      <c r="E15" s="3" t="s">
        <v>87</v>
      </c>
      <c r="F15" s="3" t="s">
        <v>141</v>
      </c>
      <c r="G15" s="14" t="s">
        <v>142</v>
      </c>
      <c r="H15" s="14">
        <v>0</v>
      </c>
      <c r="I15" s="3" t="s">
        <v>72</v>
      </c>
      <c r="J15" s="3">
        <v>480</v>
      </c>
      <c r="K15" s="14" t="s">
        <v>73</v>
      </c>
      <c r="L15" s="14">
        <v>1173</v>
      </c>
      <c r="M15" s="3">
        <v>38</v>
      </c>
      <c r="N15" s="3">
        <v>49</v>
      </c>
      <c r="O15" s="15">
        <v>2329</v>
      </c>
      <c r="P15" s="15">
        <v>1985.5072463768115</v>
      </c>
      <c r="Q15" s="14">
        <v>11</v>
      </c>
    </row>
    <row r="16" spans="1:17" ht="12.75">
      <c r="A16" s="3" t="str">
        <f t="shared" si="0"/>
        <v>friendc</v>
      </c>
      <c r="B16" s="3">
        <f t="shared" si="1"/>
        <v>12</v>
      </c>
      <c r="C16" s="3" t="str">
        <f>IF(ISERROR(IF(VLOOKUP(A16,Results!$T$2:$AC$61,10,FALSE)=0,"Race 5 only","Existing Racer")),"Race 5 only",IF(VLOOKUP(A16,Results!$T$2:$AC$61,10,FALSE)=0,"Race 5 only","Existing Racer"))</f>
        <v>Existing Racer</v>
      </c>
      <c r="D16" s="9" t="str">
        <f t="shared" si="2"/>
        <v>No</v>
      </c>
      <c r="E16" s="3" t="s">
        <v>84</v>
      </c>
      <c r="F16" s="3" t="s">
        <v>100</v>
      </c>
      <c r="G16" s="14" t="s">
        <v>101</v>
      </c>
      <c r="H16" s="14">
        <v>0</v>
      </c>
      <c r="I16" s="3" t="s">
        <v>76</v>
      </c>
      <c r="J16" s="3">
        <v>146280</v>
      </c>
      <c r="K16" s="14" t="s">
        <v>77</v>
      </c>
      <c r="L16" s="14">
        <v>1078</v>
      </c>
      <c r="M16" s="3">
        <v>36</v>
      </c>
      <c r="N16" s="3">
        <v>54</v>
      </c>
      <c r="O16" s="15">
        <v>2214</v>
      </c>
      <c r="P16" s="15">
        <v>2053.8033395176253</v>
      </c>
      <c r="Q16" s="14">
        <v>12</v>
      </c>
    </row>
    <row r="17" spans="1:17" ht="12.75">
      <c r="A17" s="3" t="str">
        <f t="shared" si="0"/>
        <v>blackmans</v>
      </c>
      <c r="B17" s="3">
        <f t="shared" si="1"/>
        <v>13</v>
      </c>
      <c r="C17" s="3" t="str">
        <f>IF(ISERROR(IF(VLOOKUP(A17,Results!$T$2:$AC$61,10,FALSE)=0,"Race 5 only","Existing Racer")),"Race 5 only",IF(VLOOKUP(A17,Results!$T$2:$AC$61,10,FALSE)=0,"Race 5 only","Existing Racer"))</f>
        <v>Existing Racer</v>
      </c>
      <c r="D17" s="9" t="str">
        <f t="shared" si="2"/>
        <v>No</v>
      </c>
      <c r="E17" s="3" t="s">
        <v>78</v>
      </c>
      <c r="F17" s="3" t="s">
        <v>122</v>
      </c>
      <c r="G17" s="14" t="s">
        <v>123</v>
      </c>
      <c r="H17" s="14">
        <v>0</v>
      </c>
      <c r="I17" s="3" t="s">
        <v>124</v>
      </c>
      <c r="J17" s="3">
        <v>1034</v>
      </c>
      <c r="K17" s="14" t="s">
        <v>125</v>
      </c>
      <c r="L17" s="14">
        <v>1132</v>
      </c>
      <c r="M17" s="3">
        <v>39</v>
      </c>
      <c r="N17" s="3">
        <v>20</v>
      </c>
      <c r="O17" s="15">
        <v>2360</v>
      </c>
      <c r="P17" s="15">
        <v>2084.8056537102475</v>
      </c>
      <c r="Q17" s="14">
        <v>13</v>
      </c>
    </row>
    <row r="18" spans="1:17" ht="12.75">
      <c r="A18" s="3" t="str">
        <f t="shared" si="0"/>
        <v>lockg</v>
      </c>
      <c r="B18" s="3">
        <f t="shared" si="1"/>
        <v>14</v>
      </c>
      <c r="C18" s="3" t="str">
        <f>IF(ISERROR(IF(VLOOKUP(A18,Results!$T$2:$AC$61,10,FALSE)=0,"Race 5 only","Existing Racer")),"Race 5 only",IF(VLOOKUP(A18,Results!$T$2:$AC$61,10,FALSE)=0,"Race 5 only","Existing Racer"))</f>
        <v>Existing Racer</v>
      </c>
      <c r="D18" s="9" t="str">
        <f t="shared" si="2"/>
        <v>No</v>
      </c>
      <c r="E18" s="3" t="s">
        <v>115</v>
      </c>
      <c r="F18" s="3" t="s">
        <v>116</v>
      </c>
      <c r="G18" s="14" t="s">
        <v>117</v>
      </c>
      <c r="H18" s="14">
        <v>0</v>
      </c>
      <c r="I18" s="3" t="s">
        <v>76</v>
      </c>
      <c r="J18" s="3">
        <v>88707</v>
      </c>
      <c r="K18" s="14" t="s">
        <v>77</v>
      </c>
      <c r="L18" s="14">
        <v>1078</v>
      </c>
      <c r="M18" s="3">
        <v>38</v>
      </c>
      <c r="N18" s="3">
        <v>33</v>
      </c>
      <c r="O18" s="15">
        <v>2313</v>
      </c>
      <c r="P18" s="15">
        <v>2145.640074211503</v>
      </c>
      <c r="Q18" s="14">
        <v>14</v>
      </c>
    </row>
    <row r="19" spans="1:17" ht="12.75">
      <c r="A19" s="3" t="str">
        <f t="shared" si="0"/>
        <v>lecontej</v>
      </c>
      <c r="B19" s="3">
        <f t="shared" si="1"/>
        <v>15</v>
      </c>
      <c r="C19" s="3" t="str">
        <f>IF(ISERROR(IF(VLOOKUP(A19,Results!$T$2:$AC$61,10,FALSE)=0,"Race 5 only","Existing Racer")),"Race 5 only",IF(VLOOKUP(A19,Results!$T$2:$AC$61,10,FALSE)=0,"Race 5 only","Existing Racer"))</f>
        <v>Race 5 only</v>
      </c>
      <c r="D19" s="9" t="str">
        <f t="shared" si="2"/>
        <v>Yes</v>
      </c>
      <c r="E19" s="3" t="s">
        <v>81</v>
      </c>
      <c r="F19" s="3" t="s">
        <v>148</v>
      </c>
      <c r="G19" s="14" t="s">
        <v>149</v>
      </c>
      <c r="H19" s="14">
        <v>0</v>
      </c>
      <c r="I19" s="3" t="s">
        <v>76</v>
      </c>
      <c r="J19" s="3">
        <v>52467</v>
      </c>
      <c r="K19" s="14" t="s">
        <v>77</v>
      </c>
      <c r="L19" s="14">
        <v>1078</v>
      </c>
      <c r="M19" s="3">
        <v>41</v>
      </c>
      <c r="N19" s="3">
        <v>8</v>
      </c>
      <c r="O19" s="15">
        <v>2468</v>
      </c>
      <c r="P19" s="15">
        <v>2289.424860853432</v>
      </c>
      <c r="Q19" s="14">
        <v>15</v>
      </c>
    </row>
    <row r="20" spans="1:17" ht="12.75">
      <c r="A20" s="3" t="str">
        <f t="shared" si="0"/>
        <v>edmondsc</v>
      </c>
      <c r="B20" s="3">
        <f t="shared" si="1"/>
        <v>16</v>
      </c>
      <c r="C20" s="3" t="str">
        <f>IF(ISERROR(IF(VLOOKUP(A20,Results!$T$2:$AC$61,10,FALSE)=0,"Race 5 only","Existing Racer")),"Race 5 only",IF(VLOOKUP(A20,Results!$T$2:$AC$61,10,FALSE)=0,"Race 5 only","Existing Racer"))</f>
        <v>Existing Racer</v>
      </c>
      <c r="D20" s="9" t="str">
        <f t="shared" si="2"/>
        <v>No</v>
      </c>
      <c r="E20" s="3" t="s">
        <v>84</v>
      </c>
      <c r="F20" s="3" t="s">
        <v>135</v>
      </c>
      <c r="G20" s="14" t="s">
        <v>136</v>
      </c>
      <c r="H20" s="14">
        <v>0</v>
      </c>
      <c r="I20" s="3">
        <v>505</v>
      </c>
      <c r="J20" s="3">
        <v>5541</v>
      </c>
      <c r="K20" s="14">
        <v>505</v>
      </c>
      <c r="L20" s="14">
        <v>902</v>
      </c>
      <c r="M20" s="3">
        <v>38</v>
      </c>
      <c r="N20" s="3">
        <v>49</v>
      </c>
      <c r="O20" s="15">
        <v>2329</v>
      </c>
      <c r="P20" s="15">
        <v>2582.039911308204</v>
      </c>
      <c r="Q20" s="14">
        <v>16</v>
      </c>
    </row>
    <row r="21" spans="1:17" ht="12.75">
      <c r="A21" s="3" t="str">
        <f t="shared" si="0"/>
        <v>de'athw</v>
      </c>
      <c r="B21" s="3">
        <f t="shared" si="1"/>
        <v>31</v>
      </c>
      <c r="C21" s="3" t="str">
        <f>IF(ISERROR(IF(VLOOKUP(A21,Results!$T$2:$AC$61,10,FALSE)=0,"Race 5 only","Existing Racer")),"Race 5 only",IF(VLOOKUP(A21,Results!$T$2:$AC$61,10,FALSE)=0,"Race 5 only","Existing Racer"))</f>
        <v>Existing Racer</v>
      </c>
      <c r="D21" s="9" t="str">
        <f t="shared" si="2"/>
        <v>No</v>
      </c>
      <c r="E21" s="3" t="s">
        <v>112</v>
      </c>
      <c r="F21" s="3" t="s">
        <v>113</v>
      </c>
      <c r="G21" s="14" t="s">
        <v>114</v>
      </c>
      <c r="H21" s="14">
        <v>0</v>
      </c>
      <c r="I21" s="3" t="s">
        <v>72</v>
      </c>
      <c r="J21" s="3">
        <v>654</v>
      </c>
      <c r="K21" s="14" t="s">
        <v>73</v>
      </c>
      <c r="L21" s="14">
        <v>1173</v>
      </c>
      <c r="M21" s="3" t="s">
        <v>133</v>
      </c>
      <c r="N21" s="3"/>
      <c r="O21" s="15" t="s">
        <v>134</v>
      </c>
      <c r="P21" s="15" t="s">
        <v>134</v>
      </c>
      <c r="Q21" s="14">
        <v>31</v>
      </c>
    </row>
    <row r="22" spans="1:17" ht="12.75">
      <c r="A22" s="3" t="str">
        <f t="shared" si="0"/>
        <v>carvethd</v>
      </c>
      <c r="B22" s="3">
        <f t="shared" si="1"/>
        <v>31</v>
      </c>
      <c r="C22" s="3" t="str">
        <f>IF(ISERROR(IF(VLOOKUP(A22,Results!$T$2:$AC$61,10,FALSE)=0,"Race 5 only","Existing Racer")),"Race 5 only",IF(VLOOKUP(A22,Results!$T$2:$AC$61,10,FALSE)=0,"Race 5 only","Existing Racer"))</f>
        <v>Existing Racer</v>
      </c>
      <c r="D22" s="9" t="str">
        <f t="shared" si="2"/>
        <v>No</v>
      </c>
      <c r="E22" s="3" t="s">
        <v>87</v>
      </c>
      <c r="F22" s="3" t="s">
        <v>94</v>
      </c>
      <c r="G22" s="14" t="s">
        <v>95</v>
      </c>
      <c r="H22" s="14">
        <v>0</v>
      </c>
      <c r="I22" s="3" t="s">
        <v>62</v>
      </c>
      <c r="J22" s="3">
        <v>4283</v>
      </c>
      <c r="K22" s="14" t="s">
        <v>58</v>
      </c>
      <c r="L22" s="14">
        <v>1155</v>
      </c>
      <c r="M22" s="3" t="s">
        <v>133</v>
      </c>
      <c r="N22" s="3"/>
      <c r="O22" s="15" t="s">
        <v>134</v>
      </c>
      <c r="P22" s="15" t="s">
        <v>134</v>
      </c>
      <c r="Q22" s="14">
        <v>31</v>
      </c>
    </row>
    <row r="23" spans="1:17" ht="12.75">
      <c r="A23" s="3" t="str">
        <f t="shared" si="0"/>
        <v>chapmanc</v>
      </c>
      <c r="B23" s="3">
        <f t="shared" si="1"/>
        <v>31</v>
      </c>
      <c r="C23" s="3" t="str">
        <f>IF(ISERROR(IF(VLOOKUP(A23,Results!$T$2:$AC$61,10,FALSE)=0,"Race 5 only","Existing Racer")),"Race 5 only",IF(VLOOKUP(A23,Results!$T$2:$AC$61,10,FALSE)=0,"Race 5 only","Existing Racer"))</f>
        <v>Existing Racer</v>
      </c>
      <c r="D23" s="9" t="str">
        <f t="shared" si="2"/>
        <v>No</v>
      </c>
      <c r="E23" s="3" t="s">
        <v>84</v>
      </c>
      <c r="F23" s="3" t="s">
        <v>85</v>
      </c>
      <c r="G23" s="14" t="s">
        <v>86</v>
      </c>
      <c r="H23" s="14">
        <v>0</v>
      </c>
      <c r="I23" s="3" t="s">
        <v>72</v>
      </c>
      <c r="J23" s="3">
        <v>704</v>
      </c>
      <c r="K23" s="14" t="s">
        <v>73</v>
      </c>
      <c r="L23" s="14">
        <v>1173</v>
      </c>
      <c r="M23" s="3" t="s">
        <v>133</v>
      </c>
      <c r="N23" s="3"/>
      <c r="O23" s="15" t="s">
        <v>134</v>
      </c>
      <c r="P23" s="15" t="s">
        <v>134</v>
      </c>
      <c r="Q23" s="14">
        <v>31</v>
      </c>
    </row>
    <row r="24" spans="1:17" ht="12.75">
      <c r="A24" s="3" t="str">
        <f t="shared" si="0"/>
        <v>joyesp</v>
      </c>
      <c r="B24" s="3">
        <f t="shared" si="1"/>
        <v>31</v>
      </c>
      <c r="C24" s="3" t="str">
        <f>IF(ISERROR(IF(VLOOKUP(A24,Results!$T$2:$AC$61,10,FALSE)=0,"Race 5 only","Existing Racer")),"Race 5 only",IF(VLOOKUP(A24,Results!$T$2:$AC$61,10,FALSE)=0,"Race 5 only","Existing Racer"))</f>
        <v>Existing Racer</v>
      </c>
      <c r="D24" s="9" t="str">
        <f t="shared" si="2"/>
        <v>No</v>
      </c>
      <c r="E24" s="3" t="s">
        <v>128</v>
      </c>
      <c r="F24" s="3" t="s">
        <v>131</v>
      </c>
      <c r="G24" s="14" t="s">
        <v>132</v>
      </c>
      <c r="H24" s="14">
        <v>0</v>
      </c>
      <c r="I24" s="3" t="s">
        <v>72</v>
      </c>
      <c r="J24" s="3">
        <v>581</v>
      </c>
      <c r="K24" s="14" t="s">
        <v>73</v>
      </c>
      <c r="L24" s="14">
        <v>1173</v>
      </c>
      <c r="M24" s="3" t="s">
        <v>133</v>
      </c>
      <c r="N24" s="3"/>
      <c r="O24" s="15" t="s">
        <v>134</v>
      </c>
      <c r="P24" s="15" t="s">
        <v>134</v>
      </c>
      <c r="Q24" s="14">
        <v>31</v>
      </c>
    </row>
    <row r="25" spans="1:17" ht="12.75">
      <c r="A25" s="3" t="str">
        <f t="shared" si="0"/>
        <v>clarket</v>
      </c>
      <c r="B25" s="3">
        <f t="shared" si="1"/>
        <v>31</v>
      </c>
      <c r="C25" s="3" t="str">
        <f>IF(ISERROR(IF(VLOOKUP(A25,Results!$T$2:$AC$61,10,FALSE)=0,"Race 5 only","Existing Racer")),"Race 5 only",IF(VLOOKUP(A25,Results!$T$2:$AC$61,10,FALSE)=0,"Race 5 only","Existing Racer"))</f>
        <v>Existing Racer</v>
      </c>
      <c r="D25" s="9" t="str">
        <f t="shared" si="2"/>
        <v>No</v>
      </c>
      <c r="E25" s="3" t="s">
        <v>59</v>
      </c>
      <c r="F25" s="3" t="s">
        <v>102</v>
      </c>
      <c r="G25" s="14" t="s">
        <v>103</v>
      </c>
      <c r="H25" s="14">
        <v>0</v>
      </c>
      <c r="I25" s="3" t="s">
        <v>104</v>
      </c>
      <c r="J25" s="3">
        <v>788</v>
      </c>
      <c r="K25" s="14" t="s">
        <v>105</v>
      </c>
      <c r="L25" s="14">
        <v>1043</v>
      </c>
      <c r="M25" s="3" t="s">
        <v>133</v>
      </c>
      <c r="N25" s="3"/>
      <c r="O25" s="15" t="s">
        <v>134</v>
      </c>
      <c r="P25" s="15" t="s">
        <v>134</v>
      </c>
      <c r="Q25" s="14">
        <v>31</v>
      </c>
    </row>
    <row r="26" spans="1:17" ht="12.75">
      <c r="A26" s="3" t="str">
        <f t="shared" si="0"/>
        <v>wrayj</v>
      </c>
      <c r="B26" s="3">
        <f t="shared" si="1"/>
        <v>31</v>
      </c>
      <c r="C26" s="3" t="str">
        <f>IF(ISERROR(IF(VLOOKUP(A26,Results!$T$2:$AC$61,10,FALSE)=0,"Race 5 only","Existing Racer")),"Race 5 only",IF(VLOOKUP(A26,Results!$T$2:$AC$61,10,FALSE)=0,"Race 5 only","Existing Racer"))</f>
        <v>Existing Racer</v>
      </c>
      <c r="D26" s="9" t="str">
        <f t="shared" si="2"/>
        <v>No</v>
      </c>
      <c r="E26" s="3" t="s">
        <v>81</v>
      </c>
      <c r="F26" s="3" t="s">
        <v>118</v>
      </c>
      <c r="G26" s="14" t="s">
        <v>119</v>
      </c>
      <c r="H26" s="14">
        <v>0</v>
      </c>
      <c r="I26" s="3" t="s">
        <v>120</v>
      </c>
      <c r="J26" s="3">
        <v>22492</v>
      </c>
      <c r="K26" s="14" t="s">
        <v>121</v>
      </c>
      <c r="L26" s="14">
        <v>1116</v>
      </c>
      <c r="M26" s="3" t="s">
        <v>143</v>
      </c>
      <c r="N26" s="3"/>
      <c r="O26" s="15" t="s">
        <v>134</v>
      </c>
      <c r="P26" s="15" t="s">
        <v>134</v>
      </c>
      <c r="Q26" s="14">
        <v>31</v>
      </c>
    </row>
    <row r="27" spans="1:17" ht="12.75">
      <c r="A27" s="3" t="str">
        <f t="shared" si="0"/>
        <v>horet</v>
      </c>
      <c r="B27" s="3">
        <f t="shared" si="1"/>
        <v>31</v>
      </c>
      <c r="C27" s="3" t="str">
        <f>IF(ISERROR(IF(VLOOKUP(A27,Results!$T$2:$AC$61,10,FALSE)=0,"Race 5 only","Existing Racer")),"Race 5 only",IF(VLOOKUP(A27,Results!$T$2:$AC$61,10,FALSE)=0,"Race 5 only","Existing Racer"))</f>
        <v>Existing Racer</v>
      </c>
      <c r="D27" s="9" t="str">
        <f t="shared" si="2"/>
        <v>No</v>
      </c>
      <c r="E27" s="3" t="s">
        <v>59</v>
      </c>
      <c r="F27" s="3" t="s">
        <v>60</v>
      </c>
      <c r="G27" s="14" t="s">
        <v>61</v>
      </c>
      <c r="H27" s="14">
        <v>0</v>
      </c>
      <c r="I27" s="3" t="s">
        <v>62</v>
      </c>
      <c r="J27" s="3">
        <v>4446</v>
      </c>
      <c r="K27" s="14" t="s">
        <v>58</v>
      </c>
      <c r="L27" s="14">
        <v>1155</v>
      </c>
      <c r="M27" s="3" t="s">
        <v>133</v>
      </c>
      <c r="N27" s="3"/>
      <c r="O27" s="15" t="s">
        <v>134</v>
      </c>
      <c r="P27" s="15" t="s">
        <v>134</v>
      </c>
      <c r="Q27" s="14">
        <v>31</v>
      </c>
    </row>
    <row r="28" spans="1:17" ht="12.75">
      <c r="A28" s="3" t="str">
        <f t="shared" si="0"/>
        <v>wilsonj</v>
      </c>
      <c r="B28" s="3">
        <f t="shared" si="1"/>
        <v>31</v>
      </c>
      <c r="C28" s="3" t="str">
        <f>IF(ISERROR(IF(VLOOKUP(A28,Results!$T$2:$AC$61,10,FALSE)=0,"Race 5 only","Existing Racer")),"Race 5 only",IF(VLOOKUP(A28,Results!$T$2:$AC$61,10,FALSE)=0,"Race 5 only","Existing Racer"))</f>
        <v>Existing Racer</v>
      </c>
      <c r="D28" s="9" t="str">
        <f t="shared" si="2"/>
        <v>No</v>
      </c>
      <c r="E28" s="3" t="s">
        <v>81</v>
      </c>
      <c r="F28" s="3" t="s">
        <v>82</v>
      </c>
      <c r="G28" s="14" t="s">
        <v>83</v>
      </c>
      <c r="H28" s="14">
        <v>0</v>
      </c>
      <c r="I28" s="3" t="s">
        <v>62</v>
      </c>
      <c r="J28" s="3">
        <v>4416</v>
      </c>
      <c r="K28" s="14" t="s">
        <v>58</v>
      </c>
      <c r="L28" s="14">
        <v>1155</v>
      </c>
      <c r="M28" s="3" t="s">
        <v>133</v>
      </c>
      <c r="N28" s="3"/>
      <c r="O28" s="15" t="s">
        <v>134</v>
      </c>
      <c r="P28" s="15" t="s">
        <v>134</v>
      </c>
      <c r="Q28" s="14">
        <v>31</v>
      </c>
    </row>
    <row r="29" spans="1:17" ht="12.75">
      <c r="A29" s="3" t="str">
        <f t="shared" si="0"/>
        <v>campion-byep</v>
      </c>
      <c r="B29" s="3">
        <f t="shared" si="1"/>
        <v>31</v>
      </c>
      <c r="C29" s="3" t="str">
        <f>IF(ISERROR(IF(VLOOKUP(A29,Results!$T$2:$AC$61,10,FALSE)=0,"Race 5 only","Existing Racer")),"Race 5 only",IF(VLOOKUP(A29,Results!$T$2:$AC$61,10,FALSE)=0,"Race 5 only","Existing Racer"))</f>
        <v>Existing Racer</v>
      </c>
      <c r="D29" s="9" t="str">
        <f t="shared" si="2"/>
        <v>No</v>
      </c>
      <c r="E29" s="3" t="s">
        <v>128</v>
      </c>
      <c r="F29" s="3" t="s">
        <v>129</v>
      </c>
      <c r="G29" s="14" t="s">
        <v>130</v>
      </c>
      <c r="H29" s="14">
        <v>0</v>
      </c>
      <c r="I29" s="3" t="s">
        <v>104</v>
      </c>
      <c r="J29" s="3">
        <v>805</v>
      </c>
      <c r="K29" s="14" t="s">
        <v>105</v>
      </c>
      <c r="L29" s="14">
        <v>1043</v>
      </c>
      <c r="M29" s="3" t="s">
        <v>133</v>
      </c>
      <c r="N29" s="3"/>
      <c r="O29" s="15" t="s">
        <v>134</v>
      </c>
      <c r="P29" s="15" t="s">
        <v>134</v>
      </c>
      <c r="Q29" s="14">
        <v>31</v>
      </c>
    </row>
    <row r="30" spans="1:17" ht="12.75">
      <c r="A30" s="3" t="str">
        <f t="shared" si="0"/>
        <v>archerd</v>
      </c>
      <c r="B30" s="3">
        <f t="shared" si="1"/>
        <v>31</v>
      </c>
      <c r="C30" s="3" t="str">
        <f>IF(ISERROR(IF(VLOOKUP(A30,Results!$T$2:$AC$61,10,FALSE)=0,"Race 5 only","Existing Racer")),"Race 5 only",IF(VLOOKUP(A30,Results!$T$2:$AC$61,10,FALSE)=0,"Race 5 only","Existing Racer"))</f>
        <v>Existing Racer</v>
      </c>
      <c r="D30" s="9" t="str">
        <f t="shared" si="2"/>
        <v>No</v>
      </c>
      <c r="E30" s="3" t="s">
        <v>87</v>
      </c>
      <c r="F30" s="3" t="s">
        <v>126</v>
      </c>
      <c r="G30" s="14" t="s">
        <v>127</v>
      </c>
      <c r="H30" s="14">
        <v>0</v>
      </c>
      <c r="I30" s="3" t="s">
        <v>66</v>
      </c>
      <c r="J30" s="3">
        <v>948</v>
      </c>
      <c r="K30" s="14" t="s">
        <v>54</v>
      </c>
      <c r="L30" s="14">
        <v>1059</v>
      </c>
      <c r="M30" s="3" t="s">
        <v>133</v>
      </c>
      <c r="N30" s="3"/>
      <c r="O30" s="15" t="s">
        <v>134</v>
      </c>
      <c r="P30" s="15" t="s">
        <v>134</v>
      </c>
      <c r="Q30" s="14">
        <v>31</v>
      </c>
    </row>
    <row r="31" spans="1:17" ht="12.75">
      <c r="A31" s="3" t="str">
        <f t="shared" si="0"/>
        <v>McGuires</v>
      </c>
      <c r="B31" s="3">
        <f t="shared" si="1"/>
        <v>31</v>
      </c>
      <c r="C31" s="3" t="str">
        <f>IF(ISERROR(IF(VLOOKUP(A31,Results!$T$2:$AC$61,10,FALSE)=0,"Race 5 only","Existing Racer")),"Race 5 only",IF(VLOOKUP(A31,Results!$T$2:$AC$61,10,FALSE)=0,"Race 5 only","Existing Racer"))</f>
        <v>Existing Racer</v>
      </c>
      <c r="D31" s="9" t="str">
        <f t="shared" si="2"/>
        <v>No</v>
      </c>
      <c r="E31" s="3" t="s">
        <v>78</v>
      </c>
      <c r="F31" s="3" t="s">
        <v>79</v>
      </c>
      <c r="G31" s="14" t="s">
        <v>80</v>
      </c>
      <c r="H31" s="14">
        <v>0</v>
      </c>
      <c r="I31" s="3" t="s">
        <v>76</v>
      </c>
      <c r="J31" s="3">
        <v>127733</v>
      </c>
      <c r="K31" s="14" t="s">
        <v>77</v>
      </c>
      <c r="L31" s="14">
        <v>1078</v>
      </c>
      <c r="M31" s="3" t="s">
        <v>133</v>
      </c>
      <c r="N31" s="3"/>
      <c r="O31" s="15" t="s">
        <v>134</v>
      </c>
      <c r="P31" s="15" t="s">
        <v>134</v>
      </c>
      <c r="Q31" s="14">
        <v>31</v>
      </c>
    </row>
    <row r="32" spans="1:17" ht="12.75">
      <c r="A32" s="3" t="str">
        <f t="shared" si="0"/>
        <v>huckinc</v>
      </c>
      <c r="B32" s="3">
        <f t="shared" si="1"/>
        <v>31</v>
      </c>
      <c r="C32" s="3" t="str">
        <f>IF(ISERROR(IF(VLOOKUP(A32,Results!$T$2:$AC$61,10,FALSE)=0,"Race 5 only","Existing Racer")),"Race 5 only",IF(VLOOKUP(A32,Results!$T$2:$AC$61,10,FALSE)=0,"Race 5 only","Existing Racer"))</f>
        <v>Existing Racer</v>
      </c>
      <c r="D32" s="9" t="str">
        <f t="shared" si="2"/>
        <v>No</v>
      </c>
      <c r="E32" s="3" t="s">
        <v>84</v>
      </c>
      <c r="F32" s="3" t="s">
        <v>90</v>
      </c>
      <c r="G32" s="14" t="s">
        <v>91</v>
      </c>
      <c r="H32" s="14">
        <v>0</v>
      </c>
      <c r="I32" s="3" t="s">
        <v>92</v>
      </c>
      <c r="J32" s="3">
        <v>103</v>
      </c>
      <c r="K32" s="14" t="s">
        <v>93</v>
      </c>
      <c r="L32" s="14">
        <v>700</v>
      </c>
      <c r="M32" s="3" t="s">
        <v>133</v>
      </c>
      <c r="N32" s="3"/>
      <c r="O32" s="15" t="s">
        <v>134</v>
      </c>
      <c r="P32" s="15" t="s">
        <v>134</v>
      </c>
      <c r="Q32" s="14">
        <v>31</v>
      </c>
    </row>
    <row r="33" spans="1:17" ht="12.75">
      <c r="A33" s="3" t="str">
        <f t="shared" si="0"/>
        <v>deanj</v>
      </c>
      <c r="B33" s="3">
        <f t="shared" si="1"/>
        <v>31</v>
      </c>
      <c r="C33" s="3" t="str">
        <f>IF(ISERROR(IF(VLOOKUP(A33,Results!$T$2:$AC$61,10,FALSE)=0,"Race 5 only","Existing Racer")),"Race 5 only",IF(VLOOKUP(A33,Results!$T$2:$AC$61,10,FALSE)=0,"Race 5 only","Existing Racer"))</f>
        <v>Existing Racer</v>
      </c>
      <c r="D33" s="9" t="str">
        <f t="shared" si="2"/>
        <v>No</v>
      </c>
      <c r="E33" s="3" t="s">
        <v>81</v>
      </c>
      <c r="F33" s="3" t="s">
        <v>110</v>
      </c>
      <c r="G33" s="14" t="s">
        <v>111</v>
      </c>
      <c r="H33" s="14">
        <v>0</v>
      </c>
      <c r="I33" s="3" t="s">
        <v>62</v>
      </c>
      <c r="J33" s="3">
        <v>3572</v>
      </c>
      <c r="K33" s="14" t="s">
        <v>58</v>
      </c>
      <c r="L33" s="14">
        <v>1155</v>
      </c>
      <c r="M33" s="3" t="s">
        <v>133</v>
      </c>
      <c r="N33" s="3"/>
      <c r="O33" s="15" t="s">
        <v>134</v>
      </c>
      <c r="P33" s="15" t="s">
        <v>134</v>
      </c>
      <c r="Q33" s="14">
        <v>31</v>
      </c>
    </row>
    <row r="34" spans="1:17" ht="12.75">
      <c r="A34" s="3" t="str">
        <f t="shared" si="0"/>
        <v>taylorn</v>
      </c>
      <c r="B34" s="3">
        <f t="shared" si="1"/>
        <v>31</v>
      </c>
      <c r="C34" s="3" t="str">
        <f>IF(ISERROR(IF(VLOOKUP(A34,Results!$T$2:$AC$61,10,FALSE)=0,"Race 5 only","Existing Racer")),"Race 5 only",IF(VLOOKUP(A34,Results!$T$2:$AC$61,10,FALSE)=0,"Race 5 only","Existing Racer"))</f>
        <v>Existing Racer</v>
      </c>
      <c r="D34" s="9" t="str">
        <f t="shared" si="2"/>
        <v>No</v>
      </c>
      <c r="E34" s="3" t="s">
        <v>144</v>
      </c>
      <c r="F34" s="3" t="s">
        <v>145</v>
      </c>
      <c r="G34" s="14" t="s">
        <v>146</v>
      </c>
      <c r="H34" s="14">
        <v>0</v>
      </c>
      <c r="I34" s="3" t="s">
        <v>76</v>
      </c>
      <c r="J34" s="3">
        <v>123640</v>
      </c>
      <c r="K34" s="14" t="s">
        <v>77</v>
      </c>
      <c r="L34" s="14">
        <v>1078</v>
      </c>
      <c r="M34" s="3" t="s">
        <v>143</v>
      </c>
      <c r="N34" s="3"/>
      <c r="O34" s="15" t="s">
        <v>134</v>
      </c>
      <c r="P34" s="15" t="s">
        <v>134</v>
      </c>
      <c r="Q34" s="14">
        <v>31</v>
      </c>
    </row>
    <row r="35" spans="1:17" ht="12.75">
      <c r="A35" s="3">
        <f t="shared" si="0"/>
      </c>
      <c r="B35" s="3">
        <f t="shared" si="1"/>
        <v>0</v>
      </c>
      <c r="C35" s="3" t="str">
        <f>IF(ISERROR(IF(VLOOKUP(A35,Results!$T$2:$AC$61,10,FALSE)=0,"Race 5 only","Existing Racer")),"Race 5 only",IF(VLOOKUP(A35,Results!$T$2:$AC$61,10,FALSE)=0,"Race 5 only","Existing Racer"))</f>
        <v>Existing Racer</v>
      </c>
      <c r="D35" s="9">
        <f t="shared" si="2"/>
      </c>
      <c r="E35" s="3"/>
      <c r="F35" s="3"/>
      <c r="G35" s="14"/>
      <c r="H35" s="14"/>
      <c r="I35" s="3"/>
      <c r="J35" s="3"/>
      <c r="K35" s="14"/>
      <c r="L35" s="14"/>
      <c r="M35" s="3"/>
      <c r="N35" s="3"/>
      <c r="O35" s="15"/>
      <c r="P35" s="15"/>
      <c r="Q35" s="14"/>
    </row>
    <row r="36" spans="1:17" ht="12.75">
      <c r="A36" s="3">
        <f t="shared" si="0"/>
      </c>
      <c r="B36" s="3">
        <f t="shared" si="1"/>
        <v>0</v>
      </c>
      <c r="C36" s="3" t="str">
        <f>IF(ISERROR(IF(VLOOKUP(A36,Results!$T$2:$AC$61,10,FALSE)=0,"Race 5 only","Existing Racer")),"Race 5 only",IF(VLOOKUP(A36,Results!$T$2:$AC$61,10,FALSE)=0,"Race 5 only","Existing Racer"))</f>
        <v>Existing Racer</v>
      </c>
      <c r="D36" s="9">
        <f t="shared" si="2"/>
      </c>
      <c r="E36" s="3"/>
      <c r="F36" s="3"/>
      <c r="G36" s="14"/>
      <c r="H36" s="14"/>
      <c r="I36" s="3"/>
      <c r="J36" s="3"/>
      <c r="K36" s="14"/>
      <c r="L36" s="14"/>
      <c r="M36" s="3"/>
      <c r="N36" s="3"/>
      <c r="O36" s="15"/>
      <c r="P36" s="15"/>
      <c r="Q36" s="14"/>
    </row>
    <row r="37" spans="1:17" ht="12.75">
      <c r="A37" s="3">
        <f aca="true" t="shared" si="3" ref="A37:A64">CONCATENATE(F37,E37)</f>
      </c>
      <c r="B37" s="3">
        <f aca="true" t="shared" si="4" ref="B37:B64">Q37</f>
        <v>0</v>
      </c>
      <c r="C37" s="3" t="str">
        <f>IF(ISERROR(IF(VLOOKUP(A37,Results!$T$2:$AC$61,10,FALSE)=0,"Race 5 only","Existing Racer")),"Race 5 only",IF(VLOOKUP(A37,Results!$T$2:$AC$61,10,FALSE)=0,"Race 5 only","Existing Racer"))</f>
        <v>Existing Racer</v>
      </c>
      <c r="D37" s="9">
        <f t="shared" si="2"/>
      </c>
      <c r="E37" s="3"/>
      <c r="F37" s="3"/>
      <c r="G37" s="14"/>
      <c r="H37" s="14"/>
      <c r="I37" s="3"/>
      <c r="J37" s="3"/>
      <c r="K37" s="14"/>
      <c r="L37" s="14"/>
      <c r="M37" s="3"/>
      <c r="N37" s="3"/>
      <c r="O37" s="15"/>
      <c r="P37" s="15"/>
      <c r="Q37" s="14"/>
    </row>
    <row r="38" spans="1:17" ht="12.75">
      <c r="A38" s="3">
        <f t="shared" si="3"/>
      </c>
      <c r="B38" s="3">
        <f t="shared" si="4"/>
        <v>0</v>
      </c>
      <c r="C38" s="3" t="str">
        <f>IF(ISERROR(IF(VLOOKUP(A38,Results!$T$2:$AC$61,10,FALSE)=0,"Race 5 only","Existing Racer")),"Race 5 only",IF(VLOOKUP(A38,Results!$T$2:$AC$61,10,FALSE)=0,"Race 5 only","Existing Racer"))</f>
        <v>Existing Racer</v>
      </c>
      <c r="D38" s="9">
        <f t="shared" si="2"/>
      </c>
      <c r="E38" s="3"/>
      <c r="F38" s="3"/>
      <c r="G38" s="14"/>
      <c r="H38" s="14"/>
      <c r="I38" s="3"/>
      <c r="J38" s="3"/>
      <c r="K38" s="14"/>
      <c r="L38" s="14"/>
      <c r="M38" s="3"/>
      <c r="N38" s="3"/>
      <c r="O38" s="15"/>
      <c r="P38" s="15"/>
      <c r="Q38" s="14"/>
    </row>
    <row r="39" spans="1:17" ht="12.75">
      <c r="A39" s="3">
        <f t="shared" si="3"/>
      </c>
      <c r="B39" s="3">
        <f t="shared" si="4"/>
        <v>0</v>
      </c>
      <c r="C39" s="3" t="str">
        <f>IF(ISERROR(IF(VLOOKUP(A39,Results!$T$2:$AC$61,10,FALSE)=0,"Race 5 only","Existing Racer")),"Race 5 only",IF(VLOOKUP(A39,Results!$T$2:$AC$61,10,FALSE)=0,"Race 5 only","Existing Racer"))</f>
        <v>Existing Racer</v>
      </c>
      <c r="D39" s="9">
        <f t="shared" si="2"/>
      </c>
      <c r="E39" s="3"/>
      <c r="F39" s="3"/>
      <c r="G39" s="14"/>
      <c r="H39" s="14"/>
      <c r="I39" s="3"/>
      <c r="J39" s="3"/>
      <c r="K39" s="14"/>
      <c r="L39" s="14"/>
      <c r="M39" s="3"/>
      <c r="N39" s="3"/>
      <c r="O39" s="15"/>
      <c r="P39" s="15"/>
      <c r="Q39" s="14"/>
    </row>
    <row r="40" spans="1:17" ht="12.75">
      <c r="A40" s="3">
        <f t="shared" si="3"/>
      </c>
      <c r="B40" s="3">
        <f t="shared" si="4"/>
        <v>0</v>
      </c>
      <c r="C40" s="3" t="str">
        <f>IF(ISERROR(IF(VLOOKUP(A40,Results!$T$2:$AC$61,10,FALSE)=0,"Race 5 only","Existing Racer")),"Race 5 only",IF(VLOOKUP(A40,Results!$T$2:$AC$61,10,FALSE)=0,"Race 5 only","Existing Racer"))</f>
        <v>Existing Racer</v>
      </c>
      <c r="D40" s="9">
        <f t="shared" si="2"/>
      </c>
      <c r="E40" s="3"/>
      <c r="F40" s="3"/>
      <c r="G40" s="14"/>
      <c r="H40" s="14"/>
      <c r="I40" s="3"/>
      <c r="J40" s="3"/>
      <c r="K40" s="14"/>
      <c r="L40" s="14"/>
      <c r="M40" s="3"/>
      <c r="N40" s="3"/>
      <c r="O40" s="15"/>
      <c r="P40" s="15"/>
      <c r="Q40" s="14"/>
    </row>
    <row r="41" spans="1:17" ht="12.75">
      <c r="A41" s="3">
        <f t="shared" si="3"/>
      </c>
      <c r="B41" s="3">
        <f t="shared" si="4"/>
        <v>0</v>
      </c>
      <c r="C41" s="3" t="str">
        <f>IF(ISERROR(IF(VLOOKUP(A41,Results!$T$2:$AC$61,10,FALSE)=0,"Race 5 only","Existing Racer")),"Race 5 only",IF(VLOOKUP(A41,Results!$T$2:$AC$61,10,FALSE)=0,"Race 5 only","Existing Racer"))</f>
        <v>Existing Racer</v>
      </c>
      <c r="D41" s="9">
        <f t="shared" si="2"/>
      </c>
      <c r="E41" s="3"/>
      <c r="F41" s="3"/>
      <c r="G41" s="14"/>
      <c r="H41" s="14"/>
      <c r="I41" s="3"/>
      <c r="J41" s="3"/>
      <c r="K41" s="14"/>
      <c r="L41" s="14"/>
      <c r="M41" s="3"/>
      <c r="N41" s="3"/>
      <c r="O41" s="15"/>
      <c r="P41" s="15"/>
      <c r="Q41" s="14"/>
    </row>
    <row r="42" spans="1:17" ht="12.75">
      <c r="A42" s="3">
        <f t="shared" si="3"/>
      </c>
      <c r="B42" s="3">
        <f t="shared" si="4"/>
        <v>0</v>
      </c>
      <c r="C42" s="3" t="str">
        <f>IF(ISERROR(IF(VLOOKUP(A42,Results!$T$2:$AC$61,10,FALSE)=0,"Race 5 only","Existing Racer")),"Race 5 only",IF(VLOOKUP(A42,Results!$T$2:$AC$61,10,FALSE)=0,"Race 5 only","Existing Racer"))</f>
        <v>Existing Racer</v>
      </c>
      <c r="D42" s="9">
        <f t="shared" si="2"/>
      </c>
      <c r="E42" s="3"/>
      <c r="F42" s="3"/>
      <c r="G42" s="14"/>
      <c r="H42" s="14"/>
      <c r="I42" s="3"/>
      <c r="J42" s="3"/>
      <c r="K42" s="14"/>
      <c r="L42" s="14"/>
      <c r="M42" s="3"/>
      <c r="N42" s="3"/>
      <c r="O42" s="15"/>
      <c r="P42" s="15"/>
      <c r="Q42" s="14"/>
    </row>
    <row r="43" spans="1:17" ht="12.75">
      <c r="A43" s="3">
        <f t="shared" si="3"/>
      </c>
      <c r="B43" s="3">
        <f t="shared" si="4"/>
        <v>0</v>
      </c>
      <c r="C43" s="3" t="str">
        <f>IF(ISERROR(IF(VLOOKUP(A43,Results!$T$2:$AC$61,10,FALSE)=0,"Race 5 only","Existing Racer")),"Race 5 only",IF(VLOOKUP(A43,Results!$T$2:$AC$61,10,FALSE)=0,"Race 5 only","Existing Racer"))</f>
        <v>Existing Racer</v>
      </c>
      <c r="D43" s="9">
        <f t="shared" si="2"/>
      </c>
      <c r="E43" s="3"/>
      <c r="F43" s="3"/>
      <c r="G43" s="14"/>
      <c r="H43" s="14"/>
      <c r="I43" s="3"/>
      <c r="J43" s="3"/>
      <c r="K43" s="14"/>
      <c r="L43" s="14"/>
      <c r="M43" s="3"/>
      <c r="N43" s="3"/>
      <c r="O43" s="15"/>
      <c r="P43" s="15"/>
      <c r="Q43" s="14"/>
    </row>
    <row r="44" spans="1:17" ht="12.75">
      <c r="A44" s="3">
        <f t="shared" si="3"/>
      </c>
      <c r="B44" s="3">
        <f t="shared" si="4"/>
        <v>0</v>
      </c>
      <c r="C44" s="3" t="str">
        <f>IF(ISERROR(IF(VLOOKUP(A44,Results!$T$2:$AC$61,10,FALSE)=0,"Race 5 only","Existing Racer")),"Race 5 only",IF(VLOOKUP(A44,Results!$T$2:$AC$61,10,FALSE)=0,"Race 5 only","Existing Racer"))</f>
        <v>Existing Racer</v>
      </c>
      <c r="D44" s="9">
        <f t="shared" si="2"/>
      </c>
      <c r="E44" s="3"/>
      <c r="F44" s="3"/>
      <c r="G44" s="14"/>
      <c r="H44" s="14"/>
      <c r="I44" s="3"/>
      <c r="J44" s="3"/>
      <c r="K44" s="14"/>
      <c r="L44" s="14"/>
      <c r="M44" s="3"/>
      <c r="N44" s="3"/>
      <c r="O44" s="15"/>
      <c r="P44" s="15"/>
      <c r="Q44" s="14"/>
    </row>
    <row r="45" spans="1:17" ht="12.75">
      <c r="A45" s="3">
        <f t="shared" si="3"/>
      </c>
      <c r="B45" s="3">
        <f t="shared" si="4"/>
        <v>0</v>
      </c>
      <c r="C45" s="3" t="str">
        <f>IF(ISERROR(IF(VLOOKUP(A45,Results!$T$2:$AC$61,10,FALSE)=0,"Race 5 only","Existing Racer")),"Race 5 only",IF(VLOOKUP(A45,Results!$T$2:$AC$61,10,FALSE)=0,"Race 5 only","Existing Racer"))</f>
        <v>Existing Racer</v>
      </c>
      <c r="D45" s="9">
        <f t="shared" si="2"/>
      </c>
      <c r="E45" s="3"/>
      <c r="F45" s="3"/>
      <c r="G45" s="14"/>
      <c r="H45" s="14"/>
      <c r="I45" s="3"/>
      <c r="J45" s="3"/>
      <c r="K45" s="14"/>
      <c r="L45" s="14"/>
      <c r="M45" s="3"/>
      <c r="N45" s="3"/>
      <c r="O45" s="15"/>
      <c r="P45" s="15"/>
      <c r="Q45" s="14"/>
    </row>
    <row r="46" spans="1:17" ht="12.75">
      <c r="A46" s="3">
        <f t="shared" si="3"/>
      </c>
      <c r="B46" s="3">
        <f t="shared" si="4"/>
        <v>0</v>
      </c>
      <c r="C46" s="3" t="str">
        <f>IF(ISERROR(IF(VLOOKUP(A46,Results!$T$2:$AC$61,10,FALSE)=0,"Race 5 only","Existing Racer")),"Race 5 only",IF(VLOOKUP(A46,Results!$T$2:$AC$61,10,FALSE)=0,"Race 5 only","Existing Racer"))</f>
        <v>Existing Racer</v>
      </c>
      <c r="D46" s="9">
        <f t="shared" si="2"/>
      </c>
      <c r="E46" s="3"/>
      <c r="F46" s="3"/>
      <c r="G46" s="14"/>
      <c r="H46" s="14"/>
      <c r="I46" s="3"/>
      <c r="J46" s="3"/>
      <c r="K46" s="14"/>
      <c r="L46" s="14"/>
      <c r="M46" s="3"/>
      <c r="N46" s="3"/>
      <c r="O46" s="15"/>
      <c r="P46" s="15"/>
      <c r="Q46" s="14"/>
    </row>
    <row r="47" spans="1:17" ht="12.75">
      <c r="A47" s="3">
        <f t="shared" si="3"/>
      </c>
      <c r="B47" s="3">
        <f t="shared" si="4"/>
        <v>0</v>
      </c>
      <c r="C47" s="3" t="str">
        <f>IF(ISERROR(IF(VLOOKUP(A47,Results!$T$2:$AC$61,10,FALSE)=0,"Race 5 only","Existing Racer")),"Race 5 only",IF(VLOOKUP(A47,Results!$T$2:$AC$61,10,FALSE)=0,"Race 5 only","Existing Racer"))</f>
        <v>Existing Racer</v>
      </c>
      <c r="D47" s="9">
        <f t="shared" si="2"/>
      </c>
      <c r="E47" s="3"/>
      <c r="F47" s="3"/>
      <c r="G47" s="14"/>
      <c r="H47" s="14"/>
      <c r="I47" s="3"/>
      <c r="J47" s="3"/>
      <c r="K47" s="14"/>
      <c r="L47" s="14"/>
      <c r="M47" s="3"/>
      <c r="N47" s="3"/>
      <c r="O47" s="15"/>
      <c r="P47" s="15"/>
      <c r="Q47" s="14"/>
    </row>
    <row r="48" spans="1:17" ht="12.75">
      <c r="A48" s="3">
        <f t="shared" si="3"/>
      </c>
      <c r="B48" s="3">
        <f t="shared" si="4"/>
        <v>0</v>
      </c>
      <c r="C48" s="3" t="str">
        <f>IF(ISERROR(IF(VLOOKUP(A48,Results!$T$2:$AC$61,10,FALSE)=0,"Race 5 only","Existing Racer")),"Race 5 only",IF(VLOOKUP(A48,Results!$T$2:$AC$61,10,FALSE)=0,"Race 5 only","Existing Racer"))</f>
        <v>Existing Racer</v>
      </c>
      <c r="D48" s="9">
        <f t="shared" si="2"/>
      </c>
      <c r="E48" s="3"/>
      <c r="F48" s="3"/>
      <c r="G48" s="14"/>
      <c r="H48" s="14"/>
      <c r="I48" s="3"/>
      <c r="J48" s="3"/>
      <c r="K48" s="14"/>
      <c r="L48" s="14"/>
      <c r="M48" s="3"/>
      <c r="N48" s="3"/>
      <c r="O48" s="15"/>
      <c r="P48" s="15"/>
      <c r="Q48" s="14"/>
    </row>
    <row r="49" spans="1:17" ht="12.75">
      <c r="A49" s="3">
        <f t="shared" si="3"/>
      </c>
      <c r="B49" s="3">
        <f t="shared" si="4"/>
        <v>0</v>
      </c>
      <c r="C49" s="3" t="str">
        <f>IF(ISERROR(IF(VLOOKUP(A49,Results!$T$2:$AC$61,10,FALSE)=0,"Race 5 only","Existing Racer")),"Race 5 only",IF(VLOOKUP(A49,Results!$T$2:$AC$61,10,FALSE)=0,"Race 5 only","Existing Racer"))</f>
        <v>Existing Racer</v>
      </c>
      <c r="D49" s="9">
        <f t="shared" si="2"/>
      </c>
      <c r="E49" s="3"/>
      <c r="F49" s="3"/>
      <c r="G49" s="14"/>
      <c r="H49" s="14"/>
      <c r="I49" s="3"/>
      <c r="J49" s="3"/>
      <c r="K49" s="14"/>
      <c r="L49" s="14"/>
      <c r="M49" s="3"/>
      <c r="N49" s="3"/>
      <c r="O49" s="15"/>
      <c r="P49" s="15"/>
      <c r="Q49" s="14"/>
    </row>
    <row r="50" spans="1:17" ht="12.75">
      <c r="A50" s="3">
        <f t="shared" si="3"/>
      </c>
      <c r="B50" s="3">
        <f t="shared" si="4"/>
        <v>0</v>
      </c>
      <c r="C50" s="3" t="str">
        <f>IF(ISERROR(IF(VLOOKUP(A50,Results!$T$2:$AC$61,10,FALSE)=0,"Race 5 only","Existing Racer")),"Race 5 only",IF(VLOOKUP(A50,Results!$T$2:$AC$61,10,FALSE)=0,"Race 5 only","Existing Racer"))</f>
        <v>Existing Racer</v>
      </c>
      <c r="D50" s="9">
        <f t="shared" si="2"/>
      </c>
      <c r="E50" s="3"/>
      <c r="F50" s="3"/>
      <c r="G50" s="14"/>
      <c r="H50" s="14"/>
      <c r="I50" s="3"/>
      <c r="J50" s="3"/>
      <c r="K50" s="14"/>
      <c r="L50" s="14"/>
      <c r="M50" s="3"/>
      <c r="N50" s="3"/>
      <c r="O50" s="15"/>
      <c r="P50" s="15"/>
      <c r="Q50" s="14"/>
    </row>
    <row r="51" spans="1:17" ht="12.75">
      <c r="A51" s="3">
        <f t="shared" si="3"/>
      </c>
      <c r="B51" s="3">
        <f t="shared" si="4"/>
        <v>0</v>
      </c>
      <c r="C51" s="3" t="str">
        <f>IF(ISERROR(IF(VLOOKUP(A51,Results!$T$2:$AC$61,10,FALSE)=0,"Race 5 only","Existing Racer")),"Race 5 only",IF(VLOOKUP(A51,Results!$T$2:$AC$61,10,FALSE)=0,"Race 5 only","Existing Racer"))</f>
        <v>Existing Racer</v>
      </c>
      <c r="D51" s="9">
        <f t="shared" si="2"/>
      </c>
      <c r="E51" s="3"/>
      <c r="F51" s="3"/>
      <c r="G51" s="14"/>
      <c r="H51" s="14"/>
      <c r="I51" s="3"/>
      <c r="J51" s="3"/>
      <c r="K51" s="14"/>
      <c r="L51" s="14"/>
      <c r="M51" s="3"/>
      <c r="N51" s="3"/>
      <c r="O51" s="15"/>
      <c r="P51" s="15"/>
      <c r="Q51" s="14"/>
    </row>
    <row r="52" spans="1:17" ht="12.75">
      <c r="A52" s="3">
        <f t="shared" si="3"/>
      </c>
      <c r="B52" s="3">
        <f t="shared" si="4"/>
        <v>0</v>
      </c>
      <c r="C52" s="3" t="str">
        <f>IF(ISERROR(IF(VLOOKUP(A52,Results!$T$2:$AC$61,10,FALSE)=0,"Race 5 only","Existing Racer")),"Race 5 only",IF(VLOOKUP(A52,Results!$T$2:$AC$61,10,FALSE)=0,"Race 5 only","Existing Racer"))</f>
        <v>Existing Racer</v>
      </c>
      <c r="D52" s="9">
        <f t="shared" si="2"/>
      </c>
      <c r="E52" s="3"/>
      <c r="F52" s="3"/>
      <c r="G52" s="14"/>
      <c r="H52" s="14"/>
      <c r="I52" s="3"/>
      <c r="J52" s="3"/>
      <c r="K52" s="14"/>
      <c r="L52" s="14"/>
      <c r="M52" s="3"/>
      <c r="N52" s="3"/>
      <c r="O52" s="15"/>
      <c r="P52" s="15"/>
      <c r="Q52" s="14"/>
    </row>
    <row r="53" spans="1:17" ht="12.75">
      <c r="A53" s="3">
        <f t="shared" si="3"/>
      </c>
      <c r="B53" s="3">
        <f t="shared" si="4"/>
        <v>0</v>
      </c>
      <c r="C53" s="3" t="str">
        <f>IF(ISERROR(IF(VLOOKUP(A53,Results!$T$2:$AC$61,10,FALSE)=0,"Race 5 only","Existing Racer")),"Race 5 only",IF(VLOOKUP(A53,Results!$T$2:$AC$61,10,FALSE)=0,"Race 5 only","Existing Racer"))</f>
        <v>Existing Racer</v>
      </c>
      <c r="D53" s="9">
        <f t="shared" si="2"/>
      </c>
      <c r="E53" s="3"/>
      <c r="F53" s="3"/>
      <c r="G53" s="14"/>
      <c r="H53" s="14"/>
      <c r="I53" s="3"/>
      <c r="J53" s="3"/>
      <c r="K53" s="14"/>
      <c r="L53" s="14"/>
      <c r="M53" s="3"/>
      <c r="N53" s="3"/>
      <c r="O53" s="15"/>
      <c r="P53" s="15"/>
      <c r="Q53" s="14"/>
    </row>
    <row r="54" spans="1:17" ht="12.75">
      <c r="A54" s="3">
        <f t="shared" si="3"/>
      </c>
      <c r="B54" s="3">
        <f t="shared" si="4"/>
        <v>0</v>
      </c>
      <c r="C54" s="3" t="str">
        <f>IF(ISERROR(IF(VLOOKUP(A54,Results!$T$2:$AC$61,10,FALSE)=0,"Race 5 only","Existing Racer")),"Race 5 only",IF(VLOOKUP(A54,Results!$T$2:$AC$61,10,FALSE)=0,"Race 5 only","Existing Racer"))</f>
        <v>Existing Racer</v>
      </c>
      <c r="D54" s="9">
        <f t="shared" si="2"/>
      </c>
      <c r="E54" s="3"/>
      <c r="F54" s="3"/>
      <c r="G54" s="14"/>
      <c r="H54" s="14"/>
      <c r="I54" s="3"/>
      <c r="J54" s="3"/>
      <c r="K54" s="14"/>
      <c r="L54" s="14"/>
      <c r="M54" s="3"/>
      <c r="N54" s="3"/>
      <c r="O54" s="15"/>
      <c r="P54" s="15"/>
      <c r="Q54" s="14"/>
    </row>
    <row r="55" spans="1:17" ht="12.75">
      <c r="A55" s="3">
        <f t="shared" si="3"/>
      </c>
      <c r="B55" s="3">
        <f t="shared" si="4"/>
        <v>0</v>
      </c>
      <c r="C55" s="3" t="str">
        <f>IF(ISERROR(IF(VLOOKUP(A55,Results!$T$2:$AC$61,10,FALSE)=0,"Race 5 only","Existing Racer")),"Race 5 only",IF(VLOOKUP(A55,Results!$T$2:$AC$61,10,FALSE)=0,"Race 5 only","Existing Racer"))</f>
        <v>Existing Racer</v>
      </c>
      <c r="D55" s="9">
        <f t="shared" si="2"/>
      </c>
      <c r="E55" s="3"/>
      <c r="F55" s="3"/>
      <c r="G55" s="14"/>
      <c r="H55" s="14"/>
      <c r="I55" s="3"/>
      <c r="J55" s="3"/>
      <c r="K55" s="14"/>
      <c r="L55" s="14"/>
      <c r="M55" s="3"/>
      <c r="N55" s="3"/>
      <c r="O55" s="15"/>
      <c r="P55" s="15"/>
      <c r="Q55" s="14"/>
    </row>
    <row r="56" spans="1:17" ht="12.75">
      <c r="A56" s="3">
        <f t="shared" si="3"/>
      </c>
      <c r="B56" s="3">
        <f t="shared" si="4"/>
        <v>0</v>
      </c>
      <c r="C56" s="3" t="str">
        <f>IF(ISERROR(IF(VLOOKUP(A56,Results!$T$2:$AC$61,10,FALSE)=0,"Race 5 only","Existing Racer")),"Race 5 only",IF(VLOOKUP(A56,Results!$T$2:$AC$61,10,FALSE)=0,"Race 5 only","Existing Racer"))</f>
        <v>Existing Racer</v>
      </c>
      <c r="D56" s="9">
        <f t="shared" si="2"/>
      </c>
      <c r="E56" s="3"/>
      <c r="F56" s="3"/>
      <c r="G56" s="14"/>
      <c r="H56" s="14"/>
      <c r="I56" s="3"/>
      <c r="J56" s="3"/>
      <c r="K56" s="14"/>
      <c r="L56" s="14"/>
      <c r="M56" s="3"/>
      <c r="N56" s="3"/>
      <c r="O56" s="15"/>
      <c r="P56" s="15"/>
      <c r="Q56" s="14"/>
    </row>
    <row r="57" spans="1:17" ht="12.75">
      <c r="A57" s="3">
        <f t="shared" si="3"/>
      </c>
      <c r="B57" s="3">
        <f t="shared" si="4"/>
        <v>0</v>
      </c>
      <c r="C57" s="3" t="str">
        <f>IF(ISERROR(IF(VLOOKUP(A57,Results!$T$2:$AC$61,10,FALSE)=0,"Race 5 only","Existing Racer")),"Race 5 only",IF(VLOOKUP(A57,Results!$T$2:$AC$61,10,FALSE)=0,"Race 5 only","Existing Racer"))</f>
        <v>Existing Racer</v>
      </c>
      <c r="D57" s="9">
        <f t="shared" si="2"/>
      </c>
      <c r="E57" s="3"/>
      <c r="F57" s="3"/>
      <c r="G57" s="14"/>
      <c r="H57" s="14"/>
      <c r="I57" s="3"/>
      <c r="J57" s="3"/>
      <c r="K57" s="14"/>
      <c r="L57" s="14"/>
      <c r="M57" s="3"/>
      <c r="N57" s="3"/>
      <c r="O57" s="15"/>
      <c r="P57" s="15"/>
      <c r="Q57" s="14"/>
    </row>
    <row r="58" spans="1:17" ht="12.75">
      <c r="A58" s="3">
        <f t="shared" si="3"/>
      </c>
      <c r="B58" s="3">
        <f t="shared" si="4"/>
        <v>0</v>
      </c>
      <c r="C58" s="3" t="str">
        <f>IF(ISERROR(IF(VLOOKUP(A58,Results!$T$2:$AC$61,10,FALSE)=0,"Race 5 only","Existing Racer")),"Race 5 only",IF(VLOOKUP(A58,Results!$T$2:$AC$61,10,FALSE)=0,"Race 5 only","Existing Racer"))</f>
        <v>Existing Racer</v>
      </c>
      <c r="D58" s="9">
        <f t="shared" si="2"/>
      </c>
      <c r="E58" s="3"/>
      <c r="F58" s="3"/>
      <c r="G58" s="14"/>
      <c r="H58" s="14"/>
      <c r="I58" s="3"/>
      <c r="J58" s="3"/>
      <c r="K58" s="14"/>
      <c r="L58" s="14"/>
      <c r="M58" s="3"/>
      <c r="N58" s="3"/>
      <c r="O58" s="15"/>
      <c r="P58" s="15"/>
      <c r="Q58" s="14"/>
    </row>
    <row r="59" spans="1:17" ht="12.75">
      <c r="A59" s="3">
        <f t="shared" si="3"/>
      </c>
      <c r="B59" s="3">
        <f t="shared" si="4"/>
        <v>0</v>
      </c>
      <c r="C59" s="3" t="str">
        <f>IF(ISERROR(IF(VLOOKUP(A59,Results!$T$2:$AC$61,10,FALSE)=0,"Race 5 only","Existing Racer")),"Race 5 only",IF(VLOOKUP(A59,Results!$T$2:$AC$61,10,FALSE)=0,"Race 5 only","Existing Racer"))</f>
        <v>Existing Racer</v>
      </c>
      <c r="D59" s="9">
        <f t="shared" si="2"/>
      </c>
      <c r="E59" s="3"/>
      <c r="F59" s="3"/>
      <c r="G59" s="14"/>
      <c r="H59" s="14"/>
      <c r="I59" s="3"/>
      <c r="J59" s="3"/>
      <c r="K59" s="14"/>
      <c r="L59" s="14"/>
      <c r="M59" s="3"/>
      <c r="N59" s="3"/>
      <c r="O59" s="15"/>
      <c r="P59" s="15"/>
      <c r="Q59" s="14"/>
    </row>
    <row r="60" spans="1:17" ht="12.75">
      <c r="A60" s="3">
        <f t="shared" si="3"/>
      </c>
      <c r="B60" s="3">
        <f t="shared" si="4"/>
        <v>0</v>
      </c>
      <c r="C60" s="3" t="str">
        <f>IF(ISERROR(IF(VLOOKUP(A60,Results!$T$2:$AC$61,10,FALSE)=0,"Race 5 only","Existing Racer")),"Race 5 only",IF(VLOOKUP(A60,Results!$T$2:$AC$61,10,FALSE)=0,"Race 5 only","Existing Racer"))</f>
        <v>Existing Racer</v>
      </c>
      <c r="D60" s="9">
        <f t="shared" si="2"/>
      </c>
      <c r="E60" s="3"/>
      <c r="F60" s="3"/>
      <c r="G60" s="14"/>
      <c r="H60" s="14"/>
      <c r="I60" s="3"/>
      <c r="J60" s="3"/>
      <c r="K60" s="14"/>
      <c r="L60" s="14"/>
      <c r="M60" s="3"/>
      <c r="N60" s="3"/>
      <c r="O60" s="15"/>
      <c r="P60" s="15"/>
      <c r="Q60" s="14"/>
    </row>
    <row r="61" spans="1:17" ht="12.75">
      <c r="A61" s="3">
        <f t="shared" si="3"/>
      </c>
      <c r="B61" s="3">
        <f t="shared" si="4"/>
        <v>0</v>
      </c>
      <c r="C61" s="3" t="str">
        <f>IF(ISERROR(IF(VLOOKUP(A61,Results!$T$2:$AC$61,10,FALSE)=0,"Race 5 only","Existing Racer")),"Race 5 only",IF(VLOOKUP(A61,Results!$T$2:$AC$61,10,FALSE)=0,"Race 5 only","Existing Racer"))</f>
        <v>Existing Racer</v>
      </c>
      <c r="D61" s="9">
        <f t="shared" si="2"/>
      </c>
      <c r="E61" s="3"/>
      <c r="F61" s="3"/>
      <c r="G61" s="14"/>
      <c r="H61" s="14"/>
      <c r="I61" s="3"/>
      <c r="J61" s="3"/>
      <c r="K61" s="14"/>
      <c r="L61" s="14"/>
      <c r="M61" s="3"/>
      <c r="N61" s="3"/>
      <c r="O61" s="15"/>
      <c r="P61" s="15"/>
      <c r="Q61" s="14"/>
    </row>
    <row r="62" spans="1:17" ht="12.75">
      <c r="A62" s="3">
        <f t="shared" si="3"/>
      </c>
      <c r="B62" s="3">
        <f t="shared" si="4"/>
        <v>0</v>
      </c>
      <c r="C62" s="3" t="str">
        <f>IF(ISERROR(IF(VLOOKUP(A62,Results!$T$2:$AC$61,10,FALSE)=0,"Race 5 only","Existing Racer")),"Race 5 only",IF(VLOOKUP(A62,Results!$T$2:$AC$61,10,FALSE)=0,"Race 5 only","Existing Racer"))</f>
        <v>Existing Racer</v>
      </c>
      <c r="D62" s="9">
        <f t="shared" si="2"/>
      </c>
      <c r="E62" s="3"/>
      <c r="F62" s="3"/>
      <c r="G62" s="14"/>
      <c r="H62" s="14"/>
      <c r="I62" s="3"/>
      <c r="J62" s="3"/>
      <c r="K62" s="14"/>
      <c r="L62" s="14"/>
      <c r="M62" s="3"/>
      <c r="N62" s="3"/>
      <c r="O62" s="15"/>
      <c r="P62" s="15"/>
      <c r="Q62" s="14"/>
    </row>
    <row r="63" spans="1:17" ht="12.75">
      <c r="A63" s="3">
        <f t="shared" si="3"/>
      </c>
      <c r="B63" s="3">
        <f t="shared" si="4"/>
        <v>0</v>
      </c>
      <c r="C63" s="3" t="str">
        <f>IF(ISERROR(IF(VLOOKUP(A63,Results!$T$2:$AC$61,10,FALSE)=0,"Race 5 only","Existing Racer")),"Race 5 only",IF(VLOOKUP(A63,Results!$T$2:$AC$61,10,FALSE)=0,"Race 5 only","Existing Racer"))</f>
        <v>Existing Racer</v>
      </c>
      <c r="D63" s="9">
        <f t="shared" si="2"/>
      </c>
      <c r="E63" s="3"/>
      <c r="F63" s="3"/>
      <c r="G63" s="14"/>
      <c r="H63" s="14"/>
      <c r="I63" s="3"/>
      <c r="J63" s="3"/>
      <c r="K63" s="14"/>
      <c r="L63" s="14"/>
      <c r="M63" s="3"/>
      <c r="N63" s="3"/>
      <c r="O63" s="15"/>
      <c r="P63" s="15"/>
      <c r="Q63" s="14"/>
    </row>
    <row r="64" spans="1:17" ht="12.75">
      <c r="A64" s="3">
        <f t="shared" si="3"/>
      </c>
      <c r="B64" s="3">
        <f t="shared" si="4"/>
        <v>0</v>
      </c>
      <c r="C64" s="3" t="str">
        <f>IF(ISERROR(IF(VLOOKUP(A64,Results!$T$2:$AC$61,10,FALSE)=0,"Race 5 only","Existing Racer")),"Race 5 only",IF(VLOOKUP(A64,Results!$T$2:$AC$61,10,FALSE)=0,"Race 5 only","Existing Racer"))</f>
        <v>Existing Racer</v>
      </c>
      <c r="D64" s="9">
        <f t="shared" si="2"/>
      </c>
      <c r="E64" s="3"/>
      <c r="F64" s="3"/>
      <c r="G64" s="14"/>
      <c r="H64" s="14"/>
      <c r="I64" s="3"/>
      <c r="J64" s="3"/>
      <c r="K64" s="14"/>
      <c r="L64" s="14"/>
      <c r="M64" s="3"/>
      <c r="N64" s="3"/>
      <c r="O64" s="15"/>
      <c r="P64" s="15"/>
      <c r="Q64" s="14"/>
    </row>
  </sheetData>
  <sheetProtection password="C943" sheet="1" objects="1" scenarios="1"/>
  <conditionalFormatting sqref="D5:D6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23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3.28125" style="0" customWidth="1"/>
  </cols>
  <sheetData>
    <row r="1" ht="12.75">
      <c r="A1" s="18" t="s">
        <v>50</v>
      </c>
    </row>
    <row r="3" spans="1:2" ht="12.75">
      <c r="A3" s="32" t="s">
        <v>27</v>
      </c>
      <c r="B3" t="s">
        <v>28</v>
      </c>
    </row>
    <row r="4" ht="12.75">
      <c r="A4" s="32"/>
    </row>
    <row r="5" spans="1:2" ht="12.75">
      <c r="A5" s="32" t="s">
        <v>29</v>
      </c>
      <c r="B5" t="s">
        <v>30</v>
      </c>
    </row>
    <row r="6" ht="12.75">
      <c r="A6" s="32"/>
    </row>
    <row r="7" spans="1:12" ht="27.75" customHeight="1">
      <c r="A7" s="32" t="s">
        <v>31</v>
      </c>
      <c r="B7" s="58" t="s">
        <v>47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3" ht="12.75">
      <c r="A8" s="33"/>
      <c r="C8" s="17" t="s">
        <v>32</v>
      </c>
    </row>
    <row r="9" spans="1:3" ht="12.75">
      <c r="A9" s="33"/>
      <c r="C9" s="17" t="s">
        <v>33</v>
      </c>
    </row>
    <row r="10" spans="1:3" ht="12.75">
      <c r="A10" s="33"/>
      <c r="C10" s="17" t="s">
        <v>34</v>
      </c>
    </row>
    <row r="11" spans="1:12" ht="27.75" customHeight="1">
      <c r="A11" s="32"/>
      <c r="B11" s="58" t="s">
        <v>40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" customHeight="1">
      <c r="A12" s="3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.75" customHeight="1">
      <c r="A13" s="32" t="s">
        <v>35</v>
      </c>
      <c r="B13" s="59" t="s">
        <v>44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" customHeight="1">
      <c r="A14" s="3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" customHeight="1">
      <c r="A15" s="32" t="s">
        <v>36</v>
      </c>
      <c r="B15" s="58" t="s">
        <v>48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2" customHeight="1">
      <c r="A16" s="3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" customHeight="1">
      <c r="A17" s="32" t="s">
        <v>38</v>
      </c>
      <c r="B17" s="58" t="s">
        <v>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2" customHeight="1">
      <c r="A18" s="3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27.75" customHeight="1">
      <c r="A19" s="32" t="s">
        <v>36</v>
      </c>
      <c r="B19" s="58" t="s">
        <v>45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2.75" customHeight="1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>
      <c r="A21" s="32" t="s">
        <v>38</v>
      </c>
      <c r="B21" s="58" t="s">
        <v>37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2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27.75" customHeight="1">
      <c r="B23" s="57" t="s">
        <v>39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8">
    <mergeCell ref="B23:L23"/>
    <mergeCell ref="B7:L7"/>
    <mergeCell ref="B11:L11"/>
    <mergeCell ref="B19:L19"/>
    <mergeCell ref="B21:L21"/>
    <mergeCell ref="B13:L13"/>
    <mergeCell ref="B15:L15"/>
    <mergeCell ref="B17:L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2008-03-16T12:57:44Z</cp:lastPrinted>
  <dcterms:created xsi:type="dcterms:W3CDTF">2003-03-17T16:53:02Z</dcterms:created>
  <dcterms:modified xsi:type="dcterms:W3CDTF">2008-03-16T12:58:06Z</dcterms:modified>
  <cp:category/>
  <cp:version/>
  <cp:contentType/>
  <cp:contentStatus/>
</cp:coreProperties>
</file>